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P:\A - veřejné zakázky SPU\A projekty PRV 2024\Polní cesty RCH3 a RCV20 v katastrálním území Netolice\Zadávací dokumentace\"/>
    </mc:Choice>
  </mc:AlternateContent>
  <bookViews>
    <workbookView xWindow="0" yWindow="0" windowWidth="0" windowHeight="0"/>
  </bookViews>
  <sheets>
    <sheet name="Rekapitulace stavby" sheetId="1" r:id="rId1"/>
    <sheet name="SO101 - Polní cesta RCH3" sheetId="2" r:id="rId2"/>
    <sheet name="SO102 - Polní cesta RCV 20" sheetId="3" r:id="rId3"/>
    <sheet name="SO103 - Náhradní výsadba" sheetId="4" r:id="rId4"/>
    <sheet name="SO104 - Vedlejší rozpočto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'SO101 - Polní cesta RCH3'!$C$83:$K$160</definedName>
    <definedName name="_xlnm.Print_Area" localSheetId="1">'SO101 - Polní cesta RCH3'!$C$4:$J$39,'SO101 - Polní cesta RCH3'!$C$45:$J$65,'SO101 - Polní cesta RCH3'!$C$71:$J$160</definedName>
    <definedName name="_xlnm.Print_Titles" localSheetId="1">'SO101 - Polní cesta RCH3'!$83:$83</definedName>
    <definedName name="_xlnm._FilterDatabase" localSheetId="2" hidden="1">'SO102 - Polní cesta RCV 20'!$C$84:$K$156</definedName>
    <definedName name="_xlnm.Print_Area" localSheetId="2">'SO102 - Polní cesta RCV 20'!$C$4:$J$39,'SO102 - Polní cesta RCV 20'!$C$45:$J$66,'SO102 - Polní cesta RCV 20'!$C$72:$J$156</definedName>
    <definedName name="_xlnm.Print_Titles" localSheetId="2">'SO102 - Polní cesta RCV 20'!$84:$84</definedName>
    <definedName name="_xlnm._FilterDatabase" localSheetId="3" hidden="1">'SO103 - Náhradní výsadba'!$C$80:$K$103</definedName>
    <definedName name="_xlnm.Print_Area" localSheetId="3">'SO103 - Náhradní výsadba'!$C$4:$J$39,'SO103 - Náhradní výsadba'!$C$45:$J$62,'SO103 - Náhradní výsadba'!$C$68:$J$103</definedName>
    <definedName name="_xlnm.Print_Titles" localSheetId="3">'SO103 - Náhradní výsadba'!$80:$80</definedName>
    <definedName name="_xlnm._FilterDatabase" localSheetId="4" hidden="1">'SO104 - Vedlejší rozpočto...'!$C$83:$K$102</definedName>
    <definedName name="_xlnm.Print_Area" localSheetId="4">'SO104 - Vedlejší rozpočto...'!$C$4:$J$39,'SO104 - Vedlejší rozpočto...'!$C$45:$J$65,'SO104 - Vedlejší rozpočto...'!$C$71:$J$102</definedName>
    <definedName name="_xlnm.Print_Titles" localSheetId="4">'SO104 - Vedlejší rozpočto...'!$83:$83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T92"/>
  <c r="R93"/>
  <c r="R92"/>
  <c r="P93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55"/>
  <c r="J17"/>
  <c r="J12"/>
  <c r="J78"/>
  <c r="E7"/>
  <c r="E48"/>
  <c i="4" r="J37"/>
  <c r="J36"/>
  <c i="1" r="AY57"/>
  <c i="4" r="J35"/>
  <c i="1" r="AX57"/>
  <c i="4"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71"/>
  <c i="3" r="J37"/>
  <c r="J36"/>
  <c i="1" r="AY56"/>
  <c i="3" r="J35"/>
  <c i="1" r="AX56"/>
  <c i="3" r="BI155"/>
  <c r="BH155"/>
  <c r="BG155"/>
  <c r="BF155"/>
  <c r="T155"/>
  <c r="T154"/>
  <c r="T153"/>
  <c r="R155"/>
  <c r="R154"/>
  <c r="R153"/>
  <c r="P155"/>
  <c r="P154"/>
  <c r="P153"/>
  <c r="BI151"/>
  <c r="BH151"/>
  <c r="BG151"/>
  <c r="BF151"/>
  <c r="T151"/>
  <c r="T150"/>
  <c r="R151"/>
  <c r="R150"/>
  <c r="P151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82"/>
  <c r="J17"/>
  <c r="J12"/>
  <c r="J52"/>
  <c r="E7"/>
  <c r="E75"/>
  <c i="2" r="J37"/>
  <c r="J36"/>
  <c i="1" r="AY55"/>
  <c i="2" r="J35"/>
  <c i="1" r="AX55"/>
  <c i="2" r="BI159"/>
  <c r="BH159"/>
  <c r="BG159"/>
  <c r="BF159"/>
  <c r="T159"/>
  <c r="R159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1" r="L50"/>
  <c r="AM50"/>
  <c r="AM49"/>
  <c r="L49"/>
  <c r="AM47"/>
  <c r="L47"/>
  <c r="L45"/>
  <c r="L44"/>
  <c i="2" r="J152"/>
  <c r="J133"/>
  <c i="3" r="J121"/>
  <c i="4" r="BK103"/>
  <c i="5" r="J97"/>
  <c r="J89"/>
  <c i="2" r="BK98"/>
  <c r="BK151"/>
  <c i="3" r="BK124"/>
  <c r="BK151"/>
  <c r="BK97"/>
  <c i="4" r="J85"/>
  <c r="BK91"/>
  <c i="5" r="J88"/>
  <c i="2" r="J135"/>
  <c r="BK135"/>
  <c r="J129"/>
  <c r="BK87"/>
  <c i="3" r="BK140"/>
  <c r="J124"/>
  <c i="4" r="BK89"/>
  <c i="5" r="J99"/>
  <c i="2" r="BK143"/>
  <c r="J93"/>
  <c i="3" r="J155"/>
  <c r="BK133"/>
  <c i="4" r="J96"/>
  <c i="5" r="J96"/>
  <c i="2" r="J159"/>
  <c r="J113"/>
  <c i="3" r="BK142"/>
  <c r="J146"/>
  <c i="5" r="J101"/>
  <c i="4" r="J101"/>
  <c i="5" r="J87"/>
  <c i="2" r="BK101"/>
  <c r="J91"/>
  <c r="BK133"/>
  <c i="3" r="J88"/>
  <c r="BK138"/>
  <c r="J94"/>
  <c i="4" r="J98"/>
  <c r="BK86"/>
  <c i="5" r="BK101"/>
  <c i="2" r="J143"/>
  <c r="BK116"/>
  <c r="BK131"/>
  <c i="3" r="BK127"/>
  <c r="J90"/>
  <c r="J100"/>
  <c i="4" r="BK99"/>
  <c r="J99"/>
  <c i="5" r="BK96"/>
  <c i="2" r="J98"/>
  <c r="BK152"/>
  <c i="3" r="BK100"/>
  <c r="BK90"/>
  <c r="J92"/>
  <c i="4" r="BK101"/>
  <c r="J84"/>
  <c i="2" r="J116"/>
  <c r="BK159"/>
  <c i="3" r="J97"/>
  <c r="BK135"/>
  <c i="5" r="BK87"/>
  <c r="BK97"/>
  <c i="2" r="BK129"/>
  <c r="J87"/>
  <c r="J127"/>
  <c i="3" r="BK148"/>
  <c r="J140"/>
  <c i="4" r="BK102"/>
  <c r="J103"/>
  <c r="BK85"/>
  <c i="5" r="BK93"/>
  <c i="1" r="AS54"/>
  <c i="3" r="BK88"/>
  <c i="4" r="J97"/>
  <c i="2" r="BK150"/>
  <c r="BK95"/>
  <c i="3" r="J144"/>
  <c r="J109"/>
  <c r="BK112"/>
  <c i="4" r="BK97"/>
  <c i="5" r="J102"/>
  <c i="2" r="J151"/>
  <c r="BK141"/>
  <c r="BK110"/>
  <c i="3" r="BK118"/>
  <c i="4" r="J86"/>
  <c i="5" r="J91"/>
  <c r="J93"/>
  <c i="2" r="J145"/>
  <c r="J104"/>
  <c r="J107"/>
  <c i="3" r="J112"/>
  <c r="J103"/>
  <c r="J130"/>
  <c i="4" r="BK98"/>
  <c r="J91"/>
  <c i="5" r="BK90"/>
  <c i="2" r="BK127"/>
  <c r="J154"/>
  <c r="J101"/>
  <c i="3" r="J151"/>
  <c r="BK130"/>
  <c r="BK103"/>
  <c i="4" r="BK95"/>
  <c i="5" r="BK89"/>
  <c i="2" r="BK154"/>
  <c r="J131"/>
  <c i="3" r="J118"/>
  <c r="J142"/>
  <c i="4" r="BK96"/>
  <c i="5" r="BK102"/>
  <c i="2" r="BK138"/>
  <c r="J119"/>
  <c r="BK107"/>
  <c i="3" r="BK106"/>
  <c i="4" r="J89"/>
  <c r="BK100"/>
  <c i="2" r="J157"/>
  <c r="BK119"/>
  <c r="BK157"/>
  <c r="J89"/>
  <c i="3" r="J135"/>
  <c r="J133"/>
  <c r="J115"/>
  <c i="4" r="BK93"/>
  <c i="5" r="BK88"/>
  <c i="2" r="BK147"/>
  <c r="BK93"/>
  <c r="BK113"/>
  <c i="3" r="BK144"/>
  <c r="BK94"/>
  <c i="4" r="J95"/>
  <c i="2" r="J124"/>
  <c r="BK91"/>
  <c r="BK104"/>
  <c i="3" r="J138"/>
  <c r="BK92"/>
  <c i="4" r="BK87"/>
  <c i="5" r="BK91"/>
  <c i="2" r="BK89"/>
  <c r="BK124"/>
  <c i="3" r="J148"/>
  <c i="4" r="J93"/>
  <c i="2" r="J141"/>
  <c r="J150"/>
  <c r="J147"/>
  <c i="3" r="BK155"/>
  <c r="BK115"/>
  <c r="J127"/>
  <c i="4" r="BK84"/>
  <c i="5" r="J90"/>
  <c r="BK95"/>
  <c i="2" r="J95"/>
  <c r="BK145"/>
  <c r="J122"/>
  <c i="3" r="J106"/>
  <c r="BK109"/>
  <c i="4" r="J102"/>
  <c i="5" r="J95"/>
  <c i="2" r="J110"/>
  <c r="BK122"/>
  <c r="J138"/>
  <c i="3" r="BK146"/>
  <c r="BK121"/>
  <c i="4" r="J100"/>
  <c r="J87"/>
  <c i="5" r="BK99"/>
  <c l="1" r="P94"/>
  <c i="2" r="P86"/>
  <c r="T126"/>
  <c r="BK156"/>
  <c r="J156"/>
  <c r="J64"/>
  <c i="3" r="BK87"/>
  <c r="R87"/>
  <c r="P137"/>
  <c i="2" r="R86"/>
  <c r="R126"/>
  <c r="T149"/>
  <c r="R156"/>
  <c i="3" r="T87"/>
  <c r="R137"/>
  <c i="4" r="R83"/>
  <c r="R82"/>
  <c r="R81"/>
  <c r="T83"/>
  <c r="T82"/>
  <c r="T81"/>
  <c i="5" r="P86"/>
  <c i="2" r="BK86"/>
  <c r="P126"/>
  <c r="P149"/>
  <c r="T156"/>
  <c i="3" r="P87"/>
  <c r="P86"/>
  <c r="P85"/>
  <c i="1" r="AU56"/>
  <c i="3" r="BK137"/>
  <c r="J137"/>
  <c r="J62"/>
  <c r="T137"/>
  <c i="4" r="P83"/>
  <c r="P82"/>
  <c r="P81"/>
  <c i="1" r="AU57"/>
  <c i="5" r="R86"/>
  <c i="2" r="BK126"/>
  <c r="J126"/>
  <c r="J62"/>
  <c r="BK149"/>
  <c r="J149"/>
  <c r="J63"/>
  <c r="P156"/>
  <c r="T86"/>
  <c r="T85"/>
  <c r="T84"/>
  <c r="R149"/>
  <c i="4" r="BK83"/>
  <c r="J83"/>
  <c r="J61"/>
  <c i="5" r="BK86"/>
  <c r="J86"/>
  <c r="J61"/>
  <c r="T86"/>
  <c r="BK94"/>
  <c r="J94"/>
  <c r="J63"/>
  <c r="R94"/>
  <c r="T94"/>
  <c r="BK98"/>
  <c r="J98"/>
  <c r="J64"/>
  <c r="P98"/>
  <c r="R98"/>
  <c r="T98"/>
  <c i="3" r="BK150"/>
  <c r="J150"/>
  <c r="J63"/>
  <c r="BK154"/>
  <c r="J154"/>
  <c r="J65"/>
  <c i="5" r="BK92"/>
  <c r="J92"/>
  <c r="J62"/>
  <c i="4" r="BK82"/>
  <c r="J82"/>
  <c r="J60"/>
  <c i="5" r="J52"/>
  <c r="E74"/>
  <c r="F81"/>
  <c r="BE91"/>
  <c r="BE93"/>
  <c r="BE89"/>
  <c r="BE88"/>
  <c r="BE90"/>
  <c r="BE99"/>
  <c r="BE87"/>
  <c r="BE101"/>
  <c r="BE95"/>
  <c r="BE96"/>
  <c r="BE97"/>
  <c r="BE102"/>
  <c i="3" r="J87"/>
  <c r="J61"/>
  <c i="4" r="E48"/>
  <c r="F78"/>
  <c r="BE87"/>
  <c r="BE89"/>
  <c r="BE93"/>
  <c r="BE97"/>
  <c r="BE99"/>
  <c i="3" r="BK153"/>
  <c r="J153"/>
  <c r="J64"/>
  <c i="4" r="J52"/>
  <c r="BE85"/>
  <c r="BE86"/>
  <c r="BE84"/>
  <c r="BE95"/>
  <c r="BE100"/>
  <c r="BE98"/>
  <c r="BE101"/>
  <c r="BE102"/>
  <c r="BE91"/>
  <c r="BE96"/>
  <c r="BE103"/>
  <c i="3" r="E48"/>
  <c r="F55"/>
  <c r="J79"/>
  <c r="BE118"/>
  <c r="BE127"/>
  <c r="BE130"/>
  <c r="BE133"/>
  <c r="BE138"/>
  <c r="BE144"/>
  <c r="BE90"/>
  <c i="2" r="J86"/>
  <c r="J61"/>
  <c i="3" r="BE88"/>
  <c r="BE92"/>
  <c r="BE100"/>
  <c r="BE106"/>
  <c r="BE115"/>
  <c r="BE121"/>
  <c r="BE124"/>
  <c r="BE135"/>
  <c r="BE151"/>
  <c r="BE155"/>
  <c r="BE112"/>
  <c r="BE142"/>
  <c r="BE146"/>
  <c r="BE94"/>
  <c r="BE97"/>
  <c r="BE103"/>
  <c r="BE109"/>
  <c r="BE140"/>
  <c r="BE148"/>
  <c i="2" r="J52"/>
  <c r="E74"/>
  <c r="BE110"/>
  <c r="F55"/>
  <c r="BE87"/>
  <c r="BE89"/>
  <c r="BE127"/>
  <c r="BE131"/>
  <c r="BE133"/>
  <c r="BE91"/>
  <c r="BE95"/>
  <c r="BE98"/>
  <c r="BE104"/>
  <c r="BE116"/>
  <c r="BE119"/>
  <c r="BE129"/>
  <c r="BE151"/>
  <c r="BE154"/>
  <c r="BE157"/>
  <c r="BE93"/>
  <c r="BE101"/>
  <c r="BE141"/>
  <c r="BE147"/>
  <c r="BE113"/>
  <c r="BE124"/>
  <c r="BE150"/>
  <c r="BE152"/>
  <c r="BE107"/>
  <c r="BE122"/>
  <c r="BE135"/>
  <c r="BE138"/>
  <c r="BE143"/>
  <c r="BE145"/>
  <c r="BE159"/>
  <c i="5" r="F37"/>
  <c i="1" r="BD58"/>
  <c i="3" r="F36"/>
  <c i="1" r="BC56"/>
  <c i="3" r="F37"/>
  <c i="1" r="BD56"/>
  <c i="5" r="F36"/>
  <c i="1" r="BC58"/>
  <c i="5" r="F35"/>
  <c i="1" r="BB58"/>
  <c i="4" r="J34"/>
  <c i="1" r="AW57"/>
  <c i="2" r="F35"/>
  <c i="1" r="BB55"/>
  <c i="2" r="F37"/>
  <c i="1" r="BD55"/>
  <c i="4" r="F34"/>
  <c i="1" r="BA57"/>
  <c i="3" r="J34"/>
  <c i="1" r="AW56"/>
  <c i="2" r="F36"/>
  <c i="1" r="BC55"/>
  <c i="3" r="F34"/>
  <c i="1" r="BA56"/>
  <c i="5" r="J34"/>
  <c i="1" r="AW58"/>
  <c i="4" r="F37"/>
  <c i="1" r="BD57"/>
  <c i="4" r="F35"/>
  <c i="1" r="BB57"/>
  <c i="4" r="F36"/>
  <c i="1" r="BC57"/>
  <c i="5" r="F34"/>
  <c i="1" r="BA58"/>
  <c i="2" r="F34"/>
  <c i="1" r="BA55"/>
  <c i="2" r="J34"/>
  <c i="1" r="AW55"/>
  <c i="3" r="F35"/>
  <c i="1" r="BB56"/>
  <c i="5" l="1" r="T85"/>
  <c r="T84"/>
  <c i="3" r="T86"/>
  <c r="T85"/>
  <c r="BK86"/>
  <c r="J86"/>
  <c r="J60"/>
  <c i="5" r="R85"/>
  <c r="R84"/>
  <c i="2" r="BK85"/>
  <c r="J85"/>
  <c r="J60"/>
  <c i="5" r="P85"/>
  <c r="P84"/>
  <c i="1" r="AU58"/>
  <c i="3" r="R86"/>
  <c r="R85"/>
  <c i="2" r="R85"/>
  <c r="R84"/>
  <c r="P85"/>
  <c r="P84"/>
  <c i="1" r="AU55"/>
  <c i="5" r="BK85"/>
  <c r="J85"/>
  <c r="J60"/>
  <c i="4" r="BK81"/>
  <c r="J81"/>
  <c r="J59"/>
  <c i="3" r="BK85"/>
  <c r="J85"/>
  <c i="2" r="F33"/>
  <c i="1" r="AZ55"/>
  <c i="4" r="J33"/>
  <c i="1" r="AV57"/>
  <c r="AT57"/>
  <c r="BD54"/>
  <c r="W33"/>
  <c r="BB54"/>
  <c r="AX54"/>
  <c i="2" r="J33"/>
  <c i="1" r="AV55"/>
  <c r="AT55"/>
  <c i="5" r="F33"/>
  <c i="1" r="AZ58"/>
  <c i="3" r="F33"/>
  <c i="1" r="AZ56"/>
  <c r="BA54"/>
  <c r="W30"/>
  <c i="5" r="J33"/>
  <c i="1" r="AV58"/>
  <c r="AT58"/>
  <c i="3" r="J30"/>
  <c i="1" r="AG56"/>
  <c i="4" r="F33"/>
  <c i="1" r="AZ57"/>
  <c r="BC54"/>
  <c r="W32"/>
  <c i="3" r="J33"/>
  <c i="1" r="AV56"/>
  <c r="AT56"/>
  <c i="2" l="1" r="BK84"/>
  <c r="J84"/>
  <c r="J59"/>
  <c i="5" r="BK84"/>
  <c r="J84"/>
  <c i="1" r="AN56"/>
  <c i="3" r="J59"/>
  <c r="J39"/>
  <c i="1" r="AU54"/>
  <c i="4" r="J30"/>
  <c i="1" r="AG57"/>
  <c r="AN57"/>
  <c r="AW54"/>
  <c r="AK30"/>
  <c i="5" r="J30"/>
  <c i="1" r="AG58"/>
  <c r="AY54"/>
  <c r="W31"/>
  <c r="AZ54"/>
  <c r="W29"/>
  <c i="5" l="1" r="J39"/>
  <c r="J59"/>
  <c i="4" r="J39"/>
  <c i="1" r="AN58"/>
  <c i="2" r="J30"/>
  <c i="1" r="AG55"/>
  <c r="AN55"/>
  <c r="AV54"/>
  <c r="AK29"/>
  <c i="2" l="1" r="J39"/>
  <c i="1" r="AT54"/>
  <c r="AG54"/>
  <c r="AK26"/>
  <c l="1"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<sst xmlns="http://schemas.openxmlformats.org/spreadsheetml/2006/main">
  <si>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</si>
  <si>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</si>
  <si>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</si>
  <si>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</si>
  <si>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</si>
  <si>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{3d0a7132-8877-4e77-8f97-ca9a6cb2a3ab}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</si>
  <si>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</si>
  <si>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</si>
  <si>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</si>
  <si>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</si>
  <si>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</si>
  <si>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</si>
  <si>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</si>
  <si>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</si>
  <si>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PRV2024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</si>
  <si>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</si>
  <si>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</si>
  <si>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Polní cesty RCH3 a RCV20 v katastrálním území Netolice</t>
  </si>
  <si>
    <t>KSO:</t>
  </si>
  <si>
    <t/>
  </si>
  <si>
    <t>CC-CZ:</t>
  </si>
  <si>
    <t>Místo:</t>
  </si>
  <si>
    <t xml:space="preserve"> Netolice</t>
  </si>
  <si>
    <t>Datum:</t>
  </si>
  <si>
    <t>12. 8. 2024</t>
  </si>
  <si>
    <t>Zadavatel:</t>
  </si>
  <si>
    <t>IČ:</t>
  </si>
  <si>
    <t>01312774</t>
  </si>
  <si>
    <t xml:space="preserve"> Státní pozemkový úřad </t>
  </si>
  <si>
    <t>DIČ:</t>
  </si>
  <si>
    <t>Uchazeč:</t>
  </si>
  <si>
    <t>Vyplň údaj</t>
  </si>
  <si>
    <t>Projektant:</t>
  </si>
  <si>
    <t>06016910</t>
  </si>
  <si>
    <t xml:space="preserve"> S-pro servis s. r. 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</si>
  <si>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</si>
  <si>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</si>
  <si>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</si>
  <si>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</si>
  <si>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</si>
  <si>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</si>
  <si>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</si>
  <si>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</si>
  <si>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</si>
  <si>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</si>
  <si>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</si>
  <si>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</si>
  <si>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</si>
  <si>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</si>
  <si>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</si>
  <si>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</si>
  <si>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</si>
  <si>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</si>
  <si>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</si>
  <si>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</si>
  <si>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</si>
  <si>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</si>
  <si>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</si>
  <si>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</si>
  <si>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</si>
  <si>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</si>
  <si>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</si>
  <si>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</si>
  <si>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</si>
  <si>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</si>
  <si>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</si>
  <si>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</si>
  <si>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</si>
  <si>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</si>
  <si>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</si>
  <si>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</si>
  <si>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</si>
  <si>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</si>
  <si>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</si>
  <si>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</si>
  <si>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</si>
  <si>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</si>
  <si>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</si>
  <si>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</si>
  <si>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SO101</t>
  </si>
  <si>
    <t>Polní cesta RCH3</t>
  </si>
  <si>
    <t>STA</t>
  </si>
  <si>
    <t>1</t>
  </si>
  <si>
    <t>{864a3333-b036-4ab9-8197-7ca2ef15cbb0}</t>
  </si>
  <si>
    <t>2</t>
  </si>
  <si>
    <t>SO102</t>
  </si>
  <si>
    <t>Polní cesta RCV 20</t>
  </si>
  <si>
    <t>{748b8715-82fb-4932-9633-5e87278040ec}</t>
  </si>
  <si>
    <t>SO103</t>
  </si>
  <si>
    <t>Náhradní výsadba</t>
  </si>
  <si>
    <t>{8c8bfe0a-733f-42d9-a7af-8c07cb26d3e0}</t>
  </si>
  <si>
    <t>SO104</t>
  </si>
  <si>
    <t>Vedlejší rozpočtové náklady</t>
  </si>
  <si>
    <t>VON</t>
  </si>
  <si>
    <t>{4ec5d863-1386-4966-b815-37695cddcaef}</t>
  </si>
  <si>
    <t>KRYCÍ LIST SOUPISU PRACÍ</t>
  </si>
  <si>
    <t>Objekt:</t>
  </si>
  <si>
    <t>SO101 - Polní cesta RCH3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</si>
  <si>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</si>
  <si>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</si>
  <si>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</si>
  <si>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</si>
  <si>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</si>
  <si>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 Zemní práce</t>
  </si>
  <si>
    <t xml:space="preserve">    5 - Komunikace pozemní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</si>
  <si>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</si>
  <si>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</si>
  <si>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</si>
  <si>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</si>
  <si>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</si>
  <si>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</si>
  <si>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</si>
  <si>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</si>
  <si>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</si>
  <si>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</si>
  <si>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</si>
  <si>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</si>
  <si>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</si>
  <si>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</si>
  <si>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</si>
  <si>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</si>
  <si>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</si>
  <si>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</si>
  <si>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Zemní práce</t>
  </si>
  <si>
    <t>K</t>
  </si>
  <si>
    <t>111251103</t>
  </si>
  <si>
    <t>Odstranění křovin a stromů s odstraněním kořenů strojně průměru kmene do 100 mm v rovině nebo ve svahu sklonu terénu do 1:5, při celkové ploše přes 500 m2</t>
  </si>
  <si>
    <t>m2</t>
  </si>
  <si>
    <t>4</t>
  </si>
  <si>
    <t>233815537</t>
  </si>
  <si>
    <t>Online PSC</t>
  </si>
  <si>
    <t>https://podminky.urs.cz/item/CS_URS_2024_02/111251103</t>
  </si>
  <si>
    <t>112101102</t>
  </si>
  <si>
    <t>Odstranění stromů s odřezáním kmene a s odvětvením listnatých, průměru kmene přes 300 do 500 mm</t>
  </si>
  <si>
    <t>kus</t>
  </si>
  <si>
    <t>-1749758409</t>
  </si>
  <si>
    <t>https://podminky.urs.cz/item/CS_URS_2024_02/112101102</t>
  </si>
  <si>
    <t>3</t>
  </si>
  <si>
    <t>112251102</t>
  </si>
  <si>
    <t>Odstranění pařezů strojně s jejich vykopáním nebo vytrháním průměru přes 300 do 500 mm</t>
  </si>
  <si>
    <t>1052835403</t>
  </si>
  <si>
    <t>https://podminky.urs.cz/item/CS_URS_2024_02/112251102</t>
  </si>
  <si>
    <t>113154114</t>
  </si>
  <si>
    <t>Frézování živičného krytu tl 100 mm pruh š 0,5 m pl do 500 m2 bez překážek v trase</t>
  </si>
  <si>
    <t>1234155973</t>
  </si>
  <si>
    <t>https://podminky.urs.cz/item/CS_URS_2023_02/113154114</t>
  </si>
  <si>
    <t>5</t>
  </si>
  <si>
    <t>122151405</t>
  </si>
  <si>
    <t>Vykopávky v zemnících na suchu strojně zapažených i nezapažených v hornině třídy těžitelnosti I skupiny 1 a 2 přes 500 do 1 000 m3</t>
  </si>
  <si>
    <t>m3</t>
  </si>
  <si>
    <t>-1724123226</t>
  </si>
  <si>
    <t>https://podminky.urs.cz/item/CS_URS_2024_02/122151405</t>
  </si>
  <si>
    <t>P</t>
  </si>
  <si>
    <t>Poznámka k položce:_x000d_
naložení zeminy pro zpětné násypy</t>
  </si>
  <si>
    <t>6</t>
  </si>
  <si>
    <t>122452206</t>
  </si>
  <si>
    <t>Odkopávky a prokopávky nezapažené pro silnice a dálnice strojně v hornině třídy těžitelnosti II přes 1 000 do 5 000 m3</t>
  </si>
  <si>
    <t>-108304008</t>
  </si>
  <si>
    <t>https://podminky.urs.cz/item/CS_URS_2024_02/122452206</t>
  </si>
  <si>
    <t>Poznámka k položce:_x000d_
výkop trasy</t>
  </si>
  <si>
    <t>7</t>
  </si>
  <si>
    <t>1921012422</t>
  </si>
  <si>
    <t>Poznámka k položce:_x000d_
výkop pro sanaci</t>
  </si>
  <si>
    <t>8</t>
  </si>
  <si>
    <t>162351104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</si>
  <si>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</si>
  <si>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-1210305666</t>
  </si>
  <si>
    <t>https://podminky.urs.cz/item/CS_URS_2024_02/162351104</t>
  </si>
  <si>
    <t>Poznámka k položce:_x000d_
převoz výkopku pro násypy</t>
  </si>
  <si>
    <t>9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</si>
  <si>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</si>
  <si>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</si>
  <si>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-114106919</t>
  </si>
  <si>
    <t>https://podminky.urs.cz/item/CS_URS_2024_02/162651112</t>
  </si>
  <si>
    <t>Poznámka k položce:_x000d_
odvoz výkopku z trasy na deponii</t>
  </si>
  <si>
    <t>10</t>
  </si>
  <si>
    <t>-420495642</t>
  </si>
  <si>
    <t>Poznámka k položce:_x000d_
převoz výkopku pro sanaci</t>
  </si>
  <si>
    <t>11</t>
  </si>
  <si>
    <t>171152121</t>
  </si>
  <si>
    <t>Uložení sypaniny do zhutněných násypů pro silnice, dálnice a letiště s rozprostřením sypaniny ve vrstvách, s hrubým urovnáním a uzavřením povrchu násypu z hornin nesoudržných kamenitých</t>
  </si>
  <si>
    <t>1636663567</t>
  </si>
  <si>
    <t>https://podminky.urs.cz/item/CS_URS_2024_02/171152121</t>
  </si>
  <si>
    <t>Poznámka k položce:_x000d_
zpětný zásyp</t>
  </si>
  <si>
    <t>12</t>
  </si>
  <si>
    <t>171251201</t>
  </si>
  <si>
    <t>Uložení sypaniny na skládky nebo meziskládky bez hutnění s upravením uložené sypaniny do předepsaného tvaru</t>
  </si>
  <si>
    <t>1632393356</t>
  </si>
  <si>
    <t>https://podminky.urs.cz/item/CS_URS_2024_02/171251201</t>
  </si>
  <si>
    <t>Poznámka k položce:_x000d_
uložení výkopku z trasy</t>
  </si>
  <si>
    <t>13</t>
  </si>
  <si>
    <t>929742565</t>
  </si>
  <si>
    <t>Poznámka k položce:_x000d_
uložení výkopku pro sanaci</t>
  </si>
  <si>
    <t>14</t>
  </si>
  <si>
    <t>181101141</t>
  </si>
  <si>
    <t>Úprava pozemku s rozpojením a přehrnutím včetně urovnání v zemině skupiny 4, s přemístěním na vzdálenost do 20 m</t>
  </si>
  <si>
    <t>-1746327504</t>
  </si>
  <si>
    <t>https://podminky.urs.cz/item/CS_URS_2024_02/181101141</t>
  </si>
  <si>
    <t>181152302</t>
  </si>
  <si>
    <t>Úprava pláně na stavbách silnic a dálnic strojně v zářezech mimo skalních se zhutněním</t>
  </si>
  <si>
    <t>-74274805</t>
  </si>
  <si>
    <t>https://podminky.urs.cz/item/CS_URS_2024_02/181152302</t>
  </si>
  <si>
    <t>Komunikace pozemní</t>
  </si>
  <si>
    <t>16</t>
  </si>
  <si>
    <t>564851111</t>
  </si>
  <si>
    <t>Podklad ze štěrkodrti ŠD s rozprostřením a zhutněním plochy přes 100 m2, po zhutnění tl. 150 mm</t>
  </si>
  <si>
    <t>-719469257</t>
  </si>
  <si>
    <t>https://podminky.urs.cz/item/CS_URS_2024_02/564851111</t>
  </si>
  <si>
    <t>17</t>
  </si>
  <si>
    <t>564861111</t>
  </si>
  <si>
    <t>Podklad ze štěrkodrti ŠD s rozprostřením a zhutněním plochy přes 100 m2, po zhutnění tl. 200 mm</t>
  </si>
  <si>
    <t>-144863539</t>
  </si>
  <si>
    <t>https://podminky.urs.cz/item/CS_URS_2024_02/564861111</t>
  </si>
  <si>
    <t>18</t>
  </si>
  <si>
    <t>564871111</t>
  </si>
  <si>
    <t>Podklad ze štěrkodrti ŠD s rozprostřením a zhutněním plochy přes 100 m2, po zhutnění tl. 250 mm</t>
  </si>
  <si>
    <t>-1059713612</t>
  </si>
  <si>
    <t>https://podminky.urs.cz/item/CS_URS_2024_02/564871111</t>
  </si>
  <si>
    <t>19</t>
  </si>
  <si>
    <t>565165121</t>
  </si>
  <si>
    <t>Asfaltový beton vrstva podkladní ACP 16 (obalované kamenivo střednězrnné - OKS) s rozprostřením a zhutněním v pruhu šířky přes 3 m, po zhutnění tl. 80 mm</t>
  </si>
  <si>
    <t>1623486613</t>
  </si>
  <si>
    <t>https://podminky.urs.cz/item/CS_URS_2024_02/565165121</t>
  </si>
  <si>
    <t>20</t>
  </si>
  <si>
    <t>566901141</t>
  </si>
  <si>
    <t>Vyspravení podkladu po překopech inženýrských sítí plochy do 15 m2 s rozprostřením a zhutněním kamenivem hrubým drceným tl. 100 mm</t>
  </si>
  <si>
    <t>212013617</t>
  </si>
  <si>
    <t>https://podminky.urs.cz/item/CS_URS_2024_02/566901141</t>
  </si>
  <si>
    <t>Poznámka k položce:_x000d_
podél obrub</t>
  </si>
  <si>
    <t>566901161</t>
  </si>
  <si>
    <t>Vyspravení podkladu po překopech inženýrských sítí plochy do 15 m2 s rozprostřením a zhutněním obalovaným kamenivem ACP (OK) tl. 100 mm</t>
  </si>
  <si>
    <t>-1347119238</t>
  </si>
  <si>
    <t>https://podminky.urs.cz/item/CS_URS_2024_02/566901161</t>
  </si>
  <si>
    <t>22</t>
  </si>
  <si>
    <t>569831111</t>
  </si>
  <si>
    <t>Zpevnění krajnic nebo komunikací pro pěší s rozprostřením a zhutněním, po zhutnění štěrkodrtí tl. 100 mm</t>
  </si>
  <si>
    <t>-1430444823</t>
  </si>
  <si>
    <t>https://podminky.urs.cz/item/CS_URS_2024_02/569831111</t>
  </si>
  <si>
    <t>23</t>
  </si>
  <si>
    <t>573111111</t>
  </si>
  <si>
    <t>Postřik infiltrační PI z asfaltu silničního s posypem kamenivem, v množství 0,60 kg/m2</t>
  </si>
  <si>
    <t>-122096373</t>
  </si>
  <si>
    <t>https://podminky.urs.cz/item/CS_URS_2024_02/573111111</t>
  </si>
  <si>
    <t>24</t>
  </si>
  <si>
    <t>573211107</t>
  </si>
  <si>
    <t>Postřik spojovací PS bez posypu kamenivem z asfaltu silničního, v množství 0,30 kg/m2</t>
  </si>
  <si>
    <t>785540929</t>
  </si>
  <si>
    <t>https://podminky.urs.cz/item/CS_URS_2024_02/573211107</t>
  </si>
  <si>
    <t>25</t>
  </si>
  <si>
    <t>577134121</t>
  </si>
  <si>
    <t>Asfaltový beton vrstva obrusná ACO 11 (ABS) s rozprostřením a se zhutněním z nemodifikovaného asfaltu v pruhu šířky přes 3 m tř. I (ACO 11+), po zhutnění tl. 40 mm</t>
  </si>
  <si>
    <t>623784387</t>
  </si>
  <si>
    <t>https://podminky.urs.cz/item/CS_URS_2024_02/577134121</t>
  </si>
  <si>
    <t>Ostatní konstrukce a práce, bourání</t>
  </si>
  <si>
    <t>26</t>
  </si>
  <si>
    <t>912211111</t>
  </si>
  <si>
    <t>Montáž směrového sloupku silničního plastového prosté uložení bez betonového základu</t>
  </si>
  <si>
    <t>-2059305463</t>
  </si>
  <si>
    <t>27</t>
  </si>
  <si>
    <t>M</t>
  </si>
  <si>
    <t>40445158</t>
  </si>
  <si>
    <t>sloupek směrový silniční plastový 1,2m</t>
  </si>
  <si>
    <t>40073928</t>
  </si>
  <si>
    <t>28</t>
  </si>
  <si>
    <t>919732211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</si>
  <si>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</si>
  <si>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m</t>
  </si>
  <si>
    <t>-1000930845</t>
  </si>
  <si>
    <t>https://podminky.urs.cz/item/CS_URS_2024_02/919732211</t>
  </si>
  <si>
    <t>29</t>
  </si>
  <si>
    <t>919735113</t>
  </si>
  <si>
    <t>Řezání stávajícího živičného krytu nebo podkladu hloubky přes 100 do 150 mm</t>
  </si>
  <si>
    <t>-1592488294</t>
  </si>
  <si>
    <t>https://podminky.urs.cz/item/CS_URS_2024_02/919735113</t>
  </si>
  <si>
    <t>998</t>
  </si>
  <si>
    <t>Přesun hmot</t>
  </si>
  <si>
    <t>30</t>
  </si>
  <si>
    <t>998225111</t>
  </si>
  <si>
    <t>Přesun hmot pro komunikace s krytem z kameniva, monolitickým betonovým nebo živičným dopravní vzdálenost do 200 m jakékoliv délky objektu</t>
  </si>
  <si>
    <t>t</t>
  </si>
  <si>
    <t>-2104248689</t>
  </si>
  <si>
    <t>https://podminky.urs.cz/item/CS_URS_2024_02/998225111</t>
  </si>
  <si>
    <t>31</t>
  </si>
  <si>
    <t>998225111.1</t>
  </si>
  <si>
    <t>Přesun hmot pro pozemní komunikace s krytem z kamene, monolitickým betonovým nebo živičným</t>
  </si>
  <si>
    <t>-948101409</t>
  </si>
  <si>
    <t>https://podminky.urs.cz/item/CS_URS_2023_02/998225111.1</t>
  </si>
  <si>
    <t>SO102 - Polní cesta RCV 20</t>
  </si>
  <si>
    <t>M - Práce a dodávky M</t>
  </si>
  <si>
    <t xml:space="preserve">    46-M - Zemní práce při extr.mont.pracích</t>
  </si>
  <si>
    <t>1850678352</t>
  </si>
  <si>
    <t>1004384175</t>
  </si>
  <si>
    <t>505451944</t>
  </si>
  <si>
    <t>2092169634</t>
  </si>
  <si>
    <t>-1869142917</t>
  </si>
  <si>
    <t>1943118087</t>
  </si>
  <si>
    <t>132212132</t>
  </si>
  <si>
    <t>Hloubení nezapažených rýh šířky do 800 mm ručně s urovnáním dna do předepsaného profilu a spádu v hornině třídy těžitelnosti I skupiny 3 nesoudržných</t>
  </si>
  <si>
    <t>-1006757123</t>
  </si>
  <si>
    <t>https://podminky.urs.cz/item/CS_URS_2024_02/132212132</t>
  </si>
  <si>
    <t>Poznámka k položce:_x000d_
vedení kabelu nn v trase - obnažení</t>
  </si>
  <si>
    <t>132251103</t>
  </si>
  <si>
    <t>Hloubení nezapažených rýh šířky do 800 mm strojně s urovnáním dna do předepsaného profilu a spádu v hornině třídy těžitelnosti I skupiny 3 přes 50 do 100 m3</t>
  </si>
  <si>
    <t>197800486</t>
  </si>
  <si>
    <t>https://podminky.urs.cz/item/CS_URS_2024_02/132251103</t>
  </si>
  <si>
    <t>Poznámka k položce:_x000d_
rýha pro kabel nn</t>
  </si>
  <si>
    <t>283665540</t>
  </si>
  <si>
    <t>39410864</t>
  </si>
  <si>
    <t>-1769073937</t>
  </si>
  <si>
    <t>171151112</t>
  </si>
  <si>
    <t>Uložení sypanin do násypů strojně s rozprostřením sypaniny ve vrstvách a s hrubým urovnáním zhutněných z hornin nesoudržných kamenitých</t>
  </si>
  <si>
    <t>-586651867</t>
  </si>
  <si>
    <t>https://podminky.urs.cz/item/CS_URS_2024_02/171151112</t>
  </si>
  <si>
    <t>Poznámka k položce:_x000d_
zásyp rýhy původní trasy vedení nn</t>
  </si>
  <si>
    <t>290887914</t>
  </si>
  <si>
    <t>344160564</t>
  </si>
  <si>
    <t>-116625213</t>
  </si>
  <si>
    <t>174152101</t>
  </si>
  <si>
    <t>Zásyp sypaninou z jakékoliv horniny při překopech inženýrských sítí strojně objemu do 30 m3 s uložením výkopku ve vrstvách se zhutněním jam, šachet, rýh nebo kolem objektů v těchto vykopávkách</t>
  </si>
  <si>
    <t>246692634</t>
  </si>
  <si>
    <t>https://podminky.urs.cz/item/CS_URS_2024_02/174152101</t>
  </si>
  <si>
    <t>Poznámka k položce:_x000d_
nová trasa vedení kabelu nn</t>
  </si>
  <si>
    <t>1764319399</t>
  </si>
  <si>
    <t>-1310303462</t>
  </si>
  <si>
    <t>564851011</t>
  </si>
  <si>
    <t>Podklad ze štěrkodrti ŠD s rozprostřením a zhutněním plochy jednotlivě do 100 m2, po zhutnění tl. 150 mm</t>
  </si>
  <si>
    <t>-46021524</t>
  </si>
  <si>
    <t>https://podminky.urs.cz/item/CS_URS_2024_02/564851011</t>
  </si>
  <si>
    <t>564871011</t>
  </si>
  <si>
    <t>Podklad ze štěrkodrti ŠD s rozprostřením a zhutněním plochy jednotlivě do 100 m2, po zhutnění tl. 250 mm</t>
  </si>
  <si>
    <t>-54468763</t>
  </si>
  <si>
    <t>https://podminky.urs.cz/item/CS_URS_2024_02/564871011</t>
  </si>
  <si>
    <t>2098305162</t>
  </si>
  <si>
    <t>573411105</t>
  </si>
  <si>
    <t>Jednoduchý nátěr JN s posypem kamenivem a se zaválcováním z asfaltu silničního, v množství 1,70 kg/m2</t>
  </si>
  <si>
    <t>-1378801370</t>
  </si>
  <si>
    <t>https://podminky.urs.cz/item/CS_URS_2024_02/573411105</t>
  </si>
  <si>
    <t>573411106</t>
  </si>
  <si>
    <t>Jednoduchý nátěr JN s posypem kamenivem a se zaválcováním z asfaltu silničního, v množství 1,90 kg/m2</t>
  </si>
  <si>
    <t>-352658183</t>
  </si>
  <si>
    <t>https://podminky.urs.cz/item/CS_URS_2024_02/573411106</t>
  </si>
  <si>
    <t>574381112</t>
  </si>
  <si>
    <t>Penetrační makadam PM s rozprostřením kameniva na sucho, s prolitím živicí, s posypem drtí a se zhutněním hrubý (PMH) z kameniva hrubého drceného, po zhutnění tl. 100 mm</t>
  </si>
  <si>
    <t>-140991927</t>
  </si>
  <si>
    <t>https://podminky.urs.cz/item/CS_URS_2024_02/574381112</t>
  </si>
  <si>
    <t>-1200934659</t>
  </si>
  <si>
    <t>Práce a dodávky M</t>
  </si>
  <si>
    <t>46-M</t>
  </si>
  <si>
    <t>Zemní práce při extr.mont.pracích</t>
  </si>
  <si>
    <t>460661511</t>
  </si>
  <si>
    <t>Kabelové lože z písku včetně podsypu, zhutnění a urovnání povrchu pro kabely nn zakryté plastovou fólií, šířky do 25 cm</t>
  </si>
  <si>
    <t>64</t>
  </si>
  <si>
    <t>-19461613</t>
  </si>
  <si>
    <t>https://podminky.urs.cz/item/CS_URS_2024_02/460661511</t>
  </si>
  <si>
    <t>SO103 - Náhradní výsadba</t>
  </si>
  <si>
    <t>183111214</t>
  </si>
  <si>
    <t>Hloubení jamek pro vysazování rostlin v zemině skupiny 1 až 4 s výměnou půdy z 50% v rovině nebo na svahu do 1:5, objemu přes 0,01 do 0,02 m3</t>
  </si>
  <si>
    <t>-411333454</t>
  </si>
  <si>
    <t>103715100</t>
  </si>
  <si>
    <t>substrát zahradnický B 70 l bal.PE</t>
  </si>
  <si>
    <t>30907749</t>
  </si>
  <si>
    <t>184102115</t>
  </si>
  <si>
    <t>Výsadba dřeviny s balem do předem vyhloubené jamky se zalitím v rovině nebo na svahu do 1:5, při průměru balu přes 500 do 600 mm</t>
  </si>
  <si>
    <t>-626033537</t>
  </si>
  <si>
    <t>02910095</t>
  </si>
  <si>
    <t>Třešeň Celeste</t>
  </si>
  <si>
    <t>515913101</t>
  </si>
  <si>
    <t>Poznámka k položce:_x000d_
výška stromku 100 ÷ 150 cm</t>
  </si>
  <si>
    <t>02910096</t>
  </si>
  <si>
    <t>Hrušeň Armida</t>
  </si>
  <si>
    <t>535200877</t>
  </si>
  <si>
    <t>02650461</t>
  </si>
  <si>
    <t>dub letní /Quercus robur/ 150-200cm</t>
  </si>
  <si>
    <t>-1113724863</t>
  </si>
  <si>
    <t>02650300</t>
  </si>
  <si>
    <t>javor mléč /Acer platanoides/ 20-50cm</t>
  </si>
  <si>
    <t>-614619414</t>
  </si>
  <si>
    <t>184215132</t>
  </si>
  <si>
    <t>Ukotvení dřeviny kůly v rovině nebo na svahu do 1:5 třemi kůly, délky přes 1 do 2 m</t>
  </si>
  <si>
    <t>-271867597</t>
  </si>
  <si>
    <t>605912520</t>
  </si>
  <si>
    <t>kůl vyvazovací dřevěný délka 200 cm průměr 8 cm</t>
  </si>
  <si>
    <t>-414161344</t>
  </si>
  <si>
    <t>605912571</t>
  </si>
  <si>
    <t>příčka spojovací ke kůlům ipregnovaná 50x8 cm</t>
  </si>
  <si>
    <t>ks</t>
  </si>
  <si>
    <t>-172240573</t>
  </si>
  <si>
    <t>605912572</t>
  </si>
  <si>
    <t>úvazek bavlněný š. 3 cm</t>
  </si>
  <si>
    <t>-1252578454</t>
  </si>
  <si>
    <t>184813121</t>
  </si>
  <si>
    <t>Ochrana dřevin před okusem zvěří ručně v rovině nebo ve svahu do 1:5, pletivem, výšky do 2 m</t>
  </si>
  <si>
    <t>429420579</t>
  </si>
  <si>
    <t>185804311</t>
  </si>
  <si>
    <t>Zalití stromů - ca 100 litrů</t>
  </si>
  <si>
    <t>51995281</t>
  </si>
  <si>
    <t>185851121</t>
  </si>
  <si>
    <t>Dovoz vody pro zálivku stromů na vzdálenost do 1000 m</t>
  </si>
  <si>
    <t>1944327263</t>
  </si>
  <si>
    <t>185851129</t>
  </si>
  <si>
    <t>Dovoz vody pro zálivku. Přípatek za každých dalšíchj i započatých 1000 m</t>
  </si>
  <si>
    <t>298036250</t>
  </si>
  <si>
    <t>0821113210</t>
  </si>
  <si>
    <t>voda pitná pro ostatní odběratele</t>
  </si>
  <si>
    <t>1150524229</t>
  </si>
  <si>
    <t>SO104 -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</si>
  <si>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</si>
  <si>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</si>
  <si>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</si>
  <si>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</si>
  <si>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VRN1</t>
  </si>
  <si>
    <t>Průzkumné, geodetické a projektové práce</t>
  </si>
  <si>
    <t>012103000</t>
  </si>
  <si>
    <t>Geodetické práce před výstavbou</t>
  </si>
  <si>
    <t>soub</t>
  </si>
  <si>
    <t>1024</t>
  </si>
  <si>
    <t>-1820760731</t>
  </si>
  <si>
    <t>012203000</t>
  </si>
  <si>
    <t>Geodetické práce při provádění a při dokončení stavby</t>
  </si>
  <si>
    <t>kpl</t>
  </si>
  <si>
    <t>1335519813</t>
  </si>
  <si>
    <t>012303000</t>
  </si>
  <si>
    <t>Geodetické práce po výstavbě - zaměření skutečného stavu</t>
  </si>
  <si>
    <t>-1542779075</t>
  </si>
  <si>
    <t>0131940R2</t>
  </si>
  <si>
    <t>Geotechnické práce</t>
  </si>
  <si>
    <t>1797323331</t>
  </si>
  <si>
    <t>013254000</t>
  </si>
  <si>
    <t>Dokumentace skutečného provedení stavby</t>
  </si>
  <si>
    <t>2002710586</t>
  </si>
  <si>
    <t>VRN3</t>
  </si>
  <si>
    <t>Zařízení staveniště</t>
  </si>
  <si>
    <t>030001000</t>
  </si>
  <si>
    <t>-305733173</t>
  </si>
  <si>
    <t>VRN4</t>
  </si>
  <si>
    <t>Inženýrská činnost</t>
  </si>
  <si>
    <t>043134000</t>
  </si>
  <si>
    <t>Zkoušky zatěžovací</t>
  </si>
  <si>
    <t>1728974793</t>
  </si>
  <si>
    <t>0431340</t>
  </si>
  <si>
    <t>Vytýčení inženýrských sítí</t>
  </si>
  <si>
    <t>-905272790</t>
  </si>
  <si>
    <t>04313400</t>
  </si>
  <si>
    <t>Ekotoxikologický test výkopové zeminy</t>
  </si>
  <si>
    <t>-1639069808</t>
  </si>
  <si>
    <t>VRN9</t>
  </si>
  <si>
    <t>Ostatní náklady</t>
  </si>
  <si>
    <t>034503000</t>
  </si>
  <si>
    <t>Informační tabule k publicitě stavby - dočasná</t>
  </si>
  <si>
    <t>-13003639</t>
  </si>
  <si>
    <t>Poznámka k položce:_x000d_
upřesněno dle dotačního titulu</t>
  </si>
  <si>
    <t>03450300</t>
  </si>
  <si>
    <t>Informační tabule k publicitě stavby - stálá</t>
  </si>
  <si>
    <t>-1005016647</t>
  </si>
  <si>
    <t>091003000</t>
  </si>
  <si>
    <t>Ostatní náklady bez rozlišení - čištění komunikací</t>
  </si>
  <si>
    <t>-1718427902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</si>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</sst>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5" fillId="2" borderId="20" xfId="0" applyFont="1" applyFill="1" applyBorder="1" applyAlignment="1" applyProtection="1">
      <alignment horizontal="left" vertical="center"/>
      <protection locked="0"/>
    </xf>
    <xf numFmtId="0" fontId="35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3" TargetMode="External" /><Relationship Id="rId2" Type="http://schemas.openxmlformats.org/officeDocument/2006/relationships/hyperlink" Target="https://podminky.urs.cz/item/CS_URS_2024_02/112101102" TargetMode="External" /><Relationship Id="rId3" Type="http://schemas.openxmlformats.org/officeDocument/2006/relationships/hyperlink" Target="https://podminky.urs.cz/item/CS_URS_2024_02/112251102" TargetMode="External" /><Relationship Id="rId4" Type="http://schemas.openxmlformats.org/officeDocument/2006/relationships/hyperlink" Target="https://podminky.urs.cz/item/CS_URS_2023_02/113154114" TargetMode="External" /><Relationship Id="rId5" Type="http://schemas.openxmlformats.org/officeDocument/2006/relationships/hyperlink" Target="https://podminky.urs.cz/item/CS_URS_2024_02/122151405" TargetMode="External" /><Relationship Id="rId6" Type="http://schemas.openxmlformats.org/officeDocument/2006/relationships/hyperlink" Target="https://podminky.urs.cz/item/CS_URS_2024_02/122452206" TargetMode="External" /><Relationship Id="rId7" Type="http://schemas.openxmlformats.org/officeDocument/2006/relationships/hyperlink" Target="https://podminky.urs.cz/item/CS_URS_2024_02/122452206" TargetMode="External" /><Relationship Id="rId8" Type="http://schemas.openxmlformats.org/officeDocument/2006/relationships/hyperlink" Target="https://podminky.urs.cz/item/CS_URS_2024_02/162351104" TargetMode="External" /><Relationship Id="rId9" Type="http://schemas.openxmlformats.org/officeDocument/2006/relationships/hyperlink" Target="https://podminky.urs.cz/item/CS_URS_2024_02/162651112" TargetMode="External" /><Relationship Id="rId10" Type="http://schemas.openxmlformats.org/officeDocument/2006/relationships/hyperlink" Target="https://podminky.urs.cz/item/CS_URS_2024_02/162651112" TargetMode="External" /><Relationship Id="rId11" Type="http://schemas.openxmlformats.org/officeDocument/2006/relationships/hyperlink" Target="https://podminky.urs.cz/item/CS_URS_2024_02/171152121" TargetMode="External" /><Relationship Id="rId12" Type="http://schemas.openxmlformats.org/officeDocument/2006/relationships/hyperlink" Target="https://podminky.urs.cz/item/CS_URS_2024_02/171251201" TargetMode="External" /><Relationship Id="rId13" Type="http://schemas.openxmlformats.org/officeDocument/2006/relationships/hyperlink" Target="https://podminky.urs.cz/item/CS_URS_2024_02/171251201" TargetMode="External" /><Relationship Id="rId14" Type="http://schemas.openxmlformats.org/officeDocument/2006/relationships/hyperlink" Target="https://podminky.urs.cz/item/CS_URS_2024_02/181101141" TargetMode="External" /><Relationship Id="rId15" Type="http://schemas.openxmlformats.org/officeDocument/2006/relationships/hyperlink" Target="https://podminky.urs.cz/item/CS_URS_2024_02/181152302" TargetMode="External" /><Relationship Id="rId16" Type="http://schemas.openxmlformats.org/officeDocument/2006/relationships/hyperlink" Target="https://podminky.urs.cz/item/CS_URS_2024_02/564851111" TargetMode="External" /><Relationship Id="rId17" Type="http://schemas.openxmlformats.org/officeDocument/2006/relationships/hyperlink" Target="https://podminky.urs.cz/item/CS_URS_2024_02/564861111" TargetMode="External" /><Relationship Id="rId18" Type="http://schemas.openxmlformats.org/officeDocument/2006/relationships/hyperlink" Target="https://podminky.urs.cz/item/CS_URS_2024_02/564871111" TargetMode="External" /><Relationship Id="rId19" Type="http://schemas.openxmlformats.org/officeDocument/2006/relationships/hyperlink" Target="https://podminky.urs.cz/item/CS_URS_2024_02/565165121" TargetMode="External" /><Relationship Id="rId20" Type="http://schemas.openxmlformats.org/officeDocument/2006/relationships/hyperlink" Target="https://podminky.urs.cz/item/CS_URS_2024_02/566901141" TargetMode="External" /><Relationship Id="rId21" Type="http://schemas.openxmlformats.org/officeDocument/2006/relationships/hyperlink" Target="https://podminky.urs.cz/item/CS_URS_2024_02/566901161" TargetMode="External" /><Relationship Id="rId22" Type="http://schemas.openxmlformats.org/officeDocument/2006/relationships/hyperlink" Target="https://podminky.urs.cz/item/CS_URS_2024_02/569831111" TargetMode="External" /><Relationship Id="rId23" Type="http://schemas.openxmlformats.org/officeDocument/2006/relationships/hyperlink" Target="https://podminky.urs.cz/item/CS_URS_2024_02/573111111" TargetMode="External" /><Relationship Id="rId24" Type="http://schemas.openxmlformats.org/officeDocument/2006/relationships/hyperlink" Target="https://podminky.urs.cz/item/CS_URS_2024_02/573211107" TargetMode="External" /><Relationship Id="rId25" Type="http://schemas.openxmlformats.org/officeDocument/2006/relationships/hyperlink" Target="https://podminky.urs.cz/item/CS_URS_2024_02/577134121" TargetMode="External" /><Relationship Id="rId26" Type="http://schemas.openxmlformats.org/officeDocument/2006/relationships/hyperlink" Target="https://podminky.urs.cz/item/CS_URS_2024_02/919732211" TargetMode="External" /><Relationship Id="rId27" Type="http://schemas.openxmlformats.org/officeDocument/2006/relationships/hyperlink" Target="https://podminky.urs.cz/item/CS_URS_2024_02/919735113" TargetMode="External" /><Relationship Id="rId28" Type="http://schemas.openxmlformats.org/officeDocument/2006/relationships/hyperlink" Target="https://podminky.urs.cz/item/CS_URS_2024_02/998225111" TargetMode="External" /><Relationship Id="rId29" Type="http://schemas.openxmlformats.org/officeDocument/2006/relationships/hyperlink" Target="https://podminky.urs.cz/item/CS_URS_2023_02/998225111.1" TargetMode="External" /><Relationship Id="rId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51103" TargetMode="External" /><Relationship Id="rId2" Type="http://schemas.openxmlformats.org/officeDocument/2006/relationships/hyperlink" Target="https://podminky.urs.cz/item/CS_URS_2024_02/112101102" TargetMode="External" /><Relationship Id="rId3" Type="http://schemas.openxmlformats.org/officeDocument/2006/relationships/hyperlink" Target="https://podminky.urs.cz/item/CS_URS_2024_02/112251102" TargetMode="External" /><Relationship Id="rId4" Type="http://schemas.openxmlformats.org/officeDocument/2006/relationships/hyperlink" Target="https://podminky.urs.cz/item/CS_URS_2024_02/122151405" TargetMode="External" /><Relationship Id="rId5" Type="http://schemas.openxmlformats.org/officeDocument/2006/relationships/hyperlink" Target="https://podminky.urs.cz/item/CS_URS_2024_02/122452206" TargetMode="External" /><Relationship Id="rId6" Type="http://schemas.openxmlformats.org/officeDocument/2006/relationships/hyperlink" Target="https://podminky.urs.cz/item/CS_URS_2024_02/122452206" TargetMode="External" /><Relationship Id="rId7" Type="http://schemas.openxmlformats.org/officeDocument/2006/relationships/hyperlink" Target="https://podminky.urs.cz/item/CS_URS_2024_02/132212132" TargetMode="External" /><Relationship Id="rId8" Type="http://schemas.openxmlformats.org/officeDocument/2006/relationships/hyperlink" Target="https://podminky.urs.cz/item/CS_URS_2024_02/132251103" TargetMode="External" /><Relationship Id="rId9" Type="http://schemas.openxmlformats.org/officeDocument/2006/relationships/hyperlink" Target="https://podminky.urs.cz/item/CS_URS_2024_02/162351104" TargetMode="External" /><Relationship Id="rId10" Type="http://schemas.openxmlformats.org/officeDocument/2006/relationships/hyperlink" Target="https://podminky.urs.cz/item/CS_URS_2024_02/162651112" TargetMode="External" /><Relationship Id="rId11" Type="http://schemas.openxmlformats.org/officeDocument/2006/relationships/hyperlink" Target="https://podminky.urs.cz/item/CS_URS_2024_02/162651112" TargetMode="External" /><Relationship Id="rId12" Type="http://schemas.openxmlformats.org/officeDocument/2006/relationships/hyperlink" Target="https://podminky.urs.cz/item/CS_URS_2024_02/171151112" TargetMode="External" /><Relationship Id="rId13" Type="http://schemas.openxmlformats.org/officeDocument/2006/relationships/hyperlink" Target="https://podminky.urs.cz/item/CS_URS_2024_02/171152121" TargetMode="External" /><Relationship Id="rId14" Type="http://schemas.openxmlformats.org/officeDocument/2006/relationships/hyperlink" Target="https://podminky.urs.cz/item/CS_URS_2024_02/171251201" TargetMode="External" /><Relationship Id="rId15" Type="http://schemas.openxmlformats.org/officeDocument/2006/relationships/hyperlink" Target="https://podminky.urs.cz/item/CS_URS_2024_02/171251201" TargetMode="External" /><Relationship Id="rId16" Type="http://schemas.openxmlformats.org/officeDocument/2006/relationships/hyperlink" Target="https://podminky.urs.cz/item/CS_URS_2024_02/174152101" TargetMode="External" /><Relationship Id="rId17" Type="http://schemas.openxmlformats.org/officeDocument/2006/relationships/hyperlink" Target="https://podminky.urs.cz/item/CS_URS_2024_02/181101141" TargetMode="External" /><Relationship Id="rId18" Type="http://schemas.openxmlformats.org/officeDocument/2006/relationships/hyperlink" Target="https://podminky.urs.cz/item/CS_URS_2024_02/181152302" TargetMode="External" /><Relationship Id="rId19" Type="http://schemas.openxmlformats.org/officeDocument/2006/relationships/hyperlink" Target="https://podminky.urs.cz/item/CS_URS_2024_02/564851011" TargetMode="External" /><Relationship Id="rId20" Type="http://schemas.openxmlformats.org/officeDocument/2006/relationships/hyperlink" Target="https://podminky.urs.cz/item/CS_URS_2024_02/564871011" TargetMode="External" /><Relationship Id="rId21" Type="http://schemas.openxmlformats.org/officeDocument/2006/relationships/hyperlink" Target="https://podminky.urs.cz/item/CS_URS_2024_02/569831111" TargetMode="External" /><Relationship Id="rId22" Type="http://schemas.openxmlformats.org/officeDocument/2006/relationships/hyperlink" Target="https://podminky.urs.cz/item/CS_URS_2024_02/573411105" TargetMode="External" /><Relationship Id="rId23" Type="http://schemas.openxmlformats.org/officeDocument/2006/relationships/hyperlink" Target="https://podminky.urs.cz/item/CS_URS_2024_02/573411106" TargetMode="External" /><Relationship Id="rId24" Type="http://schemas.openxmlformats.org/officeDocument/2006/relationships/hyperlink" Target="https://podminky.urs.cz/item/CS_URS_2024_02/574381112" TargetMode="External" /><Relationship Id="rId25" Type="http://schemas.openxmlformats.org/officeDocument/2006/relationships/hyperlink" Target="https://podminky.urs.cz/item/CS_URS_2023_02/998225111.1" TargetMode="External" /><Relationship Id="rId26" Type="http://schemas.openxmlformats.org/officeDocument/2006/relationships/hyperlink" Target="https://podminky.urs.cz/item/CS_URS_2024_02/460661511" TargetMode="External" /><Relationship Id="rId2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19</v>
      </c>
      <c r="AO17" s="21"/>
      <c r="AP17" s="21"/>
      <c r="AQ17" s="21"/>
      <c r="AR17" s="19"/>
      <c r="BE17" s="30"/>
      <c r="BS17" s="16" t="s">
        <v>35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36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37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39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53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PRV2024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Polní cesty RCH3 a RCV20 v katastrálním území Netolice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 xml:space="preserve"> Netolice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12. 8. 2024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 xml:space="preserve"> Státní pozemkový úřad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 xml:space="preserve"> S-pro servis s. r. o.</v>
      </c>
      <c r="AN49" s="63"/>
      <c r="AO49" s="63"/>
      <c r="AP49" s="63"/>
      <c r="AQ49" s="39"/>
      <c r="AR49" s="43"/>
      <c r="AS49" s="73" t="s">
        <v>54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36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55</v>
      </c>
      <c r="D52" s="86"/>
      <c r="E52" s="86"/>
      <c r="F52" s="86"/>
      <c r="G52" s="86"/>
      <c r="H52" s="87"/>
      <c r="I52" s="88" t="s">
        <v>56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57</v>
      </c>
      <c r="AH52" s="86"/>
      <c r="AI52" s="86"/>
      <c r="AJ52" s="86"/>
      <c r="AK52" s="86"/>
      <c r="AL52" s="86"/>
      <c r="AM52" s="86"/>
      <c r="AN52" s="88" t="s">
        <v>58</v>
      </c>
      <c r="AO52" s="86"/>
      <c r="AP52" s="86"/>
      <c r="AQ52" s="90" t="s">
        <v>59</v>
      </c>
      <c r="AR52" s="43"/>
      <c r="AS52" s="91" t="s">
        <v>60</v>
      </c>
      <c r="AT52" s="92" t="s">
        <v>61</v>
      </c>
      <c r="AU52" s="92" t="s">
        <v>62</v>
      </c>
      <c r="AV52" s="92" t="s">
        <v>63</v>
      </c>
      <c r="AW52" s="92" t="s">
        <v>64</v>
      </c>
      <c r="AX52" s="92" t="s">
        <v>65</v>
      </c>
      <c r="AY52" s="92" t="s">
        <v>66</v>
      </c>
      <c r="AZ52" s="92" t="s">
        <v>67</v>
      </c>
      <c r="BA52" s="92" t="s">
        <v>68</v>
      </c>
      <c r="BB52" s="92" t="s">
        <v>69</v>
      </c>
      <c r="BC52" s="92" t="s">
        <v>70</v>
      </c>
      <c r="BD52" s="93" t="s">
        <v>71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72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ROUND(SUM(AG55:AG58),2)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ROUND(SUM(AS55:AS58),2)</f>
        <v>0</v>
      </c>
      <c r="AT54" s="105">
        <f>ROUND(SUM(AV54:AW54),2)</f>
        <v>0</v>
      </c>
      <c r="AU54" s="106">
        <f>ROUND(SUM(AU55:AU58),5)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ROUND(SUM(AZ55:AZ58),2)</f>
        <v>0</v>
      </c>
      <c r="BA54" s="105">
        <f>ROUND(SUM(BA55:BA58),2)</f>
        <v>0</v>
      </c>
      <c r="BB54" s="105">
        <f>ROUND(SUM(BB55:BB58),2)</f>
        <v>0</v>
      </c>
      <c r="BC54" s="105">
        <f>ROUND(SUM(BC55:BC58),2)</f>
        <v>0</v>
      </c>
      <c r="BD54" s="107">
        <f>ROUND(SUM(BD55:BD58),2)</f>
        <v>0</v>
      </c>
      <c r="BE54" s="6"/>
      <c r="BS54" s="108" t="s">
        <v>73</v>
      </c>
      <c r="BT54" s="108" t="s">
        <v>74</v>
      </c>
      <c r="BU54" s="109" t="s">
        <v>75</v>
      </c>
      <c r="BV54" s="108" t="s">
        <v>76</v>
      </c>
      <c r="BW54" s="108" t="s">
        <v>5</v>
      </c>
      <c r="BX54" s="108" t="s">
        <v>77</v>
      </c>
      <c r="CL54" s="108" t="s">
        <v>19</v>
      </c>
    </row>
    <row r="55" s="7" customFormat="1" ht="16.5" customHeight="1">
      <c r="A55" s="110" t="s">
        <v>78</v>
      </c>
      <c r="B55" s="111"/>
      <c r="C55" s="112"/>
      <c r="D55" s="113" t="s">
        <v>79</v>
      </c>
      <c r="E55" s="113"/>
      <c r="F55" s="113"/>
      <c r="G55" s="113"/>
      <c r="H55" s="113"/>
      <c r="I55" s="114"/>
      <c r="J55" s="113" t="s">
        <v>80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'SO101 - Polní cesta RCH3'!J30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81</v>
      </c>
      <c r="AR55" s="117"/>
      <c r="AS55" s="118">
        <v>0</v>
      </c>
      <c r="AT55" s="119">
        <f>ROUND(SUM(AV55:AW55),2)</f>
        <v>0</v>
      </c>
      <c r="AU55" s="120">
        <f>'SO101 - Polní cesta RCH3'!P84</f>
        <v>0</v>
      </c>
      <c r="AV55" s="119">
        <f>'SO101 - Polní cesta RCH3'!J33</f>
        <v>0</v>
      </c>
      <c r="AW55" s="119">
        <f>'SO101 - Polní cesta RCH3'!J34</f>
        <v>0</v>
      </c>
      <c r="AX55" s="119">
        <f>'SO101 - Polní cesta RCH3'!J35</f>
        <v>0</v>
      </c>
      <c r="AY55" s="119">
        <f>'SO101 - Polní cesta RCH3'!J36</f>
        <v>0</v>
      </c>
      <c r="AZ55" s="119">
        <f>'SO101 - Polní cesta RCH3'!F33</f>
        <v>0</v>
      </c>
      <c r="BA55" s="119">
        <f>'SO101 - Polní cesta RCH3'!F34</f>
        <v>0</v>
      </c>
      <c r="BB55" s="119">
        <f>'SO101 - Polní cesta RCH3'!F35</f>
        <v>0</v>
      </c>
      <c r="BC55" s="119">
        <f>'SO101 - Polní cesta RCH3'!F36</f>
        <v>0</v>
      </c>
      <c r="BD55" s="121">
        <f>'SO101 - Polní cesta RCH3'!F37</f>
        <v>0</v>
      </c>
      <c r="BE55" s="7"/>
      <c r="BT55" s="122" t="s">
        <v>82</v>
      </c>
      <c r="BV55" s="122" t="s">
        <v>76</v>
      </c>
      <c r="BW55" s="122" t="s">
        <v>83</v>
      </c>
      <c r="BX55" s="122" t="s">
        <v>5</v>
      </c>
      <c r="CL55" s="122" t="s">
        <v>19</v>
      </c>
      <c r="CM55" s="122" t="s">
        <v>84</v>
      </c>
    </row>
    <row r="56" s="7" customFormat="1" ht="16.5" customHeight="1">
      <c r="A56" s="110" t="s">
        <v>78</v>
      </c>
      <c r="B56" s="111"/>
      <c r="C56" s="112"/>
      <c r="D56" s="113" t="s">
        <v>85</v>
      </c>
      <c r="E56" s="113"/>
      <c r="F56" s="113"/>
      <c r="G56" s="113"/>
      <c r="H56" s="113"/>
      <c r="I56" s="114"/>
      <c r="J56" s="113" t="s">
        <v>86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'SO102 - Polní cesta RCV 20'!J30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81</v>
      </c>
      <c r="AR56" s="117"/>
      <c r="AS56" s="118">
        <v>0</v>
      </c>
      <c r="AT56" s="119">
        <f>ROUND(SUM(AV56:AW56),2)</f>
        <v>0</v>
      </c>
      <c r="AU56" s="120">
        <f>'SO102 - Polní cesta RCV 20'!P85</f>
        <v>0</v>
      </c>
      <c r="AV56" s="119">
        <f>'SO102 - Polní cesta RCV 20'!J33</f>
        <v>0</v>
      </c>
      <c r="AW56" s="119">
        <f>'SO102 - Polní cesta RCV 20'!J34</f>
        <v>0</v>
      </c>
      <c r="AX56" s="119">
        <f>'SO102 - Polní cesta RCV 20'!J35</f>
        <v>0</v>
      </c>
      <c r="AY56" s="119">
        <f>'SO102 - Polní cesta RCV 20'!J36</f>
        <v>0</v>
      </c>
      <c r="AZ56" s="119">
        <f>'SO102 - Polní cesta RCV 20'!F33</f>
        <v>0</v>
      </c>
      <c r="BA56" s="119">
        <f>'SO102 - Polní cesta RCV 20'!F34</f>
        <v>0</v>
      </c>
      <c r="BB56" s="119">
        <f>'SO102 - Polní cesta RCV 20'!F35</f>
        <v>0</v>
      </c>
      <c r="BC56" s="119">
        <f>'SO102 - Polní cesta RCV 20'!F36</f>
        <v>0</v>
      </c>
      <c r="BD56" s="121">
        <f>'SO102 - Polní cesta RCV 20'!F37</f>
        <v>0</v>
      </c>
      <c r="BE56" s="7"/>
      <c r="BT56" s="122" t="s">
        <v>82</v>
      </c>
      <c r="BV56" s="122" t="s">
        <v>76</v>
      </c>
      <c r="BW56" s="122" t="s">
        <v>87</v>
      </c>
      <c r="BX56" s="122" t="s">
        <v>5</v>
      </c>
      <c r="CL56" s="122" t="s">
        <v>19</v>
      </c>
      <c r="CM56" s="122" t="s">
        <v>84</v>
      </c>
    </row>
    <row r="57" s="7" customFormat="1" ht="16.5" customHeight="1">
      <c r="A57" s="110" t="s">
        <v>78</v>
      </c>
      <c r="B57" s="111"/>
      <c r="C57" s="112"/>
      <c r="D57" s="113" t="s">
        <v>88</v>
      </c>
      <c r="E57" s="113"/>
      <c r="F57" s="113"/>
      <c r="G57" s="113"/>
      <c r="H57" s="113"/>
      <c r="I57" s="114"/>
      <c r="J57" s="113" t="s">
        <v>89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'SO103 - Náhradní výsadba'!J30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81</v>
      </c>
      <c r="AR57" s="117"/>
      <c r="AS57" s="118">
        <v>0</v>
      </c>
      <c r="AT57" s="119">
        <f>ROUND(SUM(AV57:AW57),2)</f>
        <v>0</v>
      </c>
      <c r="AU57" s="120">
        <f>'SO103 - Náhradní výsadba'!P81</f>
        <v>0</v>
      </c>
      <c r="AV57" s="119">
        <f>'SO103 - Náhradní výsadba'!J33</f>
        <v>0</v>
      </c>
      <c r="AW57" s="119">
        <f>'SO103 - Náhradní výsadba'!J34</f>
        <v>0</v>
      </c>
      <c r="AX57" s="119">
        <f>'SO103 - Náhradní výsadba'!J35</f>
        <v>0</v>
      </c>
      <c r="AY57" s="119">
        <f>'SO103 - Náhradní výsadba'!J36</f>
        <v>0</v>
      </c>
      <c r="AZ57" s="119">
        <f>'SO103 - Náhradní výsadba'!F33</f>
        <v>0</v>
      </c>
      <c r="BA57" s="119">
        <f>'SO103 - Náhradní výsadba'!F34</f>
        <v>0</v>
      </c>
      <c r="BB57" s="119">
        <f>'SO103 - Náhradní výsadba'!F35</f>
        <v>0</v>
      </c>
      <c r="BC57" s="119">
        <f>'SO103 - Náhradní výsadba'!F36</f>
        <v>0</v>
      </c>
      <c r="BD57" s="121">
        <f>'SO103 - Náhradní výsadba'!F37</f>
        <v>0</v>
      </c>
      <c r="BE57" s="7"/>
      <c r="BT57" s="122" t="s">
        <v>82</v>
      </c>
      <c r="BV57" s="122" t="s">
        <v>76</v>
      </c>
      <c r="BW57" s="122" t="s">
        <v>90</v>
      </c>
      <c r="BX57" s="122" t="s">
        <v>5</v>
      </c>
      <c r="CL57" s="122" t="s">
        <v>19</v>
      </c>
      <c r="CM57" s="122" t="s">
        <v>84</v>
      </c>
    </row>
    <row r="58" s="7" customFormat="1" ht="16.5" customHeight="1">
      <c r="A58" s="110" t="s">
        <v>78</v>
      </c>
      <c r="B58" s="111"/>
      <c r="C58" s="112"/>
      <c r="D58" s="113" t="s">
        <v>91</v>
      </c>
      <c r="E58" s="113"/>
      <c r="F58" s="113"/>
      <c r="G58" s="113"/>
      <c r="H58" s="113"/>
      <c r="I58" s="114"/>
      <c r="J58" s="113" t="s">
        <v>92</v>
      </c>
      <c r="K58" s="113"/>
      <c r="L58" s="113"/>
      <c r="M58" s="113"/>
      <c r="N58" s="113"/>
      <c r="O58" s="113"/>
      <c r="P58" s="113"/>
      <c r="Q58" s="113"/>
      <c r="R58" s="113"/>
      <c r="S58" s="113"/>
      <c r="T58" s="113"/>
      <c r="U58" s="113"/>
      <c r="V58" s="113"/>
      <c r="W58" s="113"/>
      <c r="X58" s="113"/>
      <c r="Y58" s="113"/>
      <c r="Z58" s="113"/>
      <c r="AA58" s="113"/>
      <c r="AB58" s="113"/>
      <c r="AC58" s="113"/>
      <c r="AD58" s="113"/>
      <c r="AE58" s="113"/>
      <c r="AF58" s="113"/>
      <c r="AG58" s="115">
        <f>'SO104 - Vedlejší rozpočto...'!J30</f>
        <v>0</v>
      </c>
      <c r="AH58" s="114"/>
      <c r="AI58" s="114"/>
      <c r="AJ58" s="114"/>
      <c r="AK58" s="114"/>
      <c r="AL58" s="114"/>
      <c r="AM58" s="114"/>
      <c r="AN58" s="115">
        <f>SUM(AG58,AT58)</f>
        <v>0</v>
      </c>
      <c r="AO58" s="114"/>
      <c r="AP58" s="114"/>
      <c r="AQ58" s="116" t="s">
        <v>93</v>
      </c>
      <c r="AR58" s="117"/>
      <c r="AS58" s="123">
        <v>0</v>
      </c>
      <c r="AT58" s="124">
        <f>ROUND(SUM(AV58:AW58),2)</f>
        <v>0</v>
      </c>
      <c r="AU58" s="125">
        <f>'SO104 - Vedlejší rozpočto...'!P84</f>
        <v>0</v>
      </c>
      <c r="AV58" s="124">
        <f>'SO104 - Vedlejší rozpočto...'!J33</f>
        <v>0</v>
      </c>
      <c r="AW58" s="124">
        <f>'SO104 - Vedlejší rozpočto...'!J34</f>
        <v>0</v>
      </c>
      <c r="AX58" s="124">
        <f>'SO104 - Vedlejší rozpočto...'!J35</f>
        <v>0</v>
      </c>
      <c r="AY58" s="124">
        <f>'SO104 - Vedlejší rozpočto...'!J36</f>
        <v>0</v>
      </c>
      <c r="AZ58" s="124">
        <f>'SO104 - Vedlejší rozpočto...'!F33</f>
        <v>0</v>
      </c>
      <c r="BA58" s="124">
        <f>'SO104 - Vedlejší rozpočto...'!F34</f>
        <v>0</v>
      </c>
      <c r="BB58" s="124">
        <f>'SO104 - Vedlejší rozpočto...'!F35</f>
        <v>0</v>
      </c>
      <c r="BC58" s="124">
        <f>'SO104 - Vedlejší rozpočto...'!F36</f>
        <v>0</v>
      </c>
      <c r="BD58" s="126">
        <f>'SO104 - Vedlejší rozpočto...'!F37</f>
        <v>0</v>
      </c>
      <c r="BE58" s="7"/>
      <c r="BT58" s="122" t="s">
        <v>82</v>
      </c>
      <c r="BV58" s="122" t="s">
        <v>76</v>
      </c>
      <c r="BW58" s="122" t="s">
        <v>94</v>
      </c>
      <c r="BX58" s="122" t="s">
        <v>5</v>
      </c>
      <c r="CL58" s="122" t="s">
        <v>19</v>
      </c>
      <c r="CM58" s="122" t="s">
        <v>84</v>
      </c>
    </row>
    <row r="59" s="2" customFormat="1" ht="30" customHeight="1">
      <c r="A59" s="37"/>
      <c r="B59" s="38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F59" s="39"/>
      <c r="AG59" s="39"/>
      <c r="AH59" s="39"/>
      <c r="AI59" s="39"/>
      <c r="AJ59" s="39"/>
      <c r="AK59" s="39"/>
      <c r="AL59" s="39"/>
      <c r="AM59" s="39"/>
      <c r="AN59" s="39"/>
      <c r="AO59" s="39"/>
      <c r="AP59" s="39"/>
      <c r="AQ59" s="3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  <row r="60" s="2" customFormat="1" ht="6.96" customHeight="1">
      <c r="A60" s="37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3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</sheetData>
  <sheetProtection sheet="1" formatColumns="0" formatRows="0" objects="1" scenarios="1" spinCount="100000" saltValue="dDNx8yfa9gTo8SDb+AM2aaTyD1ImsUR9Z2cv6K4yivT9ds6hb4oK4YBQqtsMfl6iL8YZMzKwyuVycaelU1UpxQ==" hashValue="yRxqVyk6qqICNSxNR3LK7r/r8ZLdlghDNaeW8zcrqrrrGvlyjFPrIjBP7EW+KLVzncwsuvxe7XCToR8HHBxSE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101 - Polní cesta RCH3'!C2" display="/"/>
    <hyperlink ref="A56" location="'SO102 - Polní cesta RCV 20'!C2" display="/"/>
    <hyperlink ref="A57" location="'SO103 - Náhradní výsadba'!C2" display="/"/>
    <hyperlink ref="A58" location="'SO104 - Vedlejší rozpočt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83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Polní cesty RCH3 a RCV20 v katastrálním území Netolice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12. 8. 2024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ROUND((SUM(BE84:BE160)),  2)</f>
        <v>0</v>
      </c>
      <c r="G33" s="37"/>
      <c r="H33" s="37"/>
      <c r="I33" s="147">
        <v>0.20999999999999999</v>
      </c>
      <c r="J33" s="146">
        <f>ROUND(((SUM(BE84:BE160))*I33),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ROUND((SUM(BF84:BF160)),  2)</f>
        <v>0</v>
      </c>
      <c r="G34" s="37"/>
      <c r="H34" s="37"/>
      <c r="I34" s="147">
        <v>0.14999999999999999</v>
      </c>
      <c r="J34" s="146">
        <f>ROUND(((SUM(BF84:BF160))*I34),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ROUND((SUM(BG84:BG160)),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ROUND((SUM(BH84:BH160)),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ROUND((SUM(BI84:BI160)),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Polní cesty RCH3 a RCV20 v katastrálním území Netolice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SO101 - Polní cesta RCH3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Netolice</v>
      </c>
      <c r="G52" s="39"/>
      <c r="H52" s="39"/>
      <c r="I52" s="31" t="s">
        <v>23</v>
      </c>
      <c r="J52" s="71" t="str">
        <f>IF(J12="","",J12)</f>
        <v>12. 8. 2024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Státní pozemkový úřad </v>
      </c>
      <c r="G54" s="39"/>
      <c r="H54" s="39"/>
      <c r="I54" s="31" t="s">
        <v>32</v>
      </c>
      <c r="J54" s="35" t="str">
        <f>E21</f>
        <v xml:space="preserve"> S-pro servis s. r. 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99</v>
      </c>
      <c r="D57" s="161"/>
      <c r="E57" s="161"/>
      <c r="F57" s="161"/>
      <c r="G57" s="161"/>
      <c r="H57" s="161"/>
      <c r="I57" s="161"/>
      <c r="J57" s="162" t="s">
        <v>100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9" customFormat="1" ht="24.96" customHeight="1">
      <c r="A60" s="9"/>
      <c r="B60" s="164"/>
      <c r="C60" s="165"/>
      <c r="D60" s="166" t="s">
        <v>102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103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104</v>
      </c>
      <c r="E62" s="173"/>
      <c r="F62" s="173"/>
      <c r="G62" s="173"/>
      <c r="H62" s="173"/>
      <c r="I62" s="173"/>
      <c r="J62" s="174">
        <f>J126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105</v>
      </c>
      <c r="E63" s="173"/>
      <c r="F63" s="173"/>
      <c r="G63" s="173"/>
      <c r="H63" s="173"/>
      <c r="I63" s="173"/>
      <c r="J63" s="174">
        <f>J149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106</v>
      </c>
      <c r="E64" s="173"/>
      <c r="F64" s="173"/>
      <c r="G64" s="173"/>
      <c r="H64" s="173"/>
      <c r="I64" s="173"/>
      <c r="J64" s="174">
        <f>J156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107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Polní cesty RCH3 a RCV20 v katastrálním území Netolice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SO101 - Polní cesta RCH3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Netolice</v>
      </c>
      <c r="G78" s="39"/>
      <c r="H78" s="39"/>
      <c r="I78" s="31" t="s">
        <v>23</v>
      </c>
      <c r="J78" s="71" t="str">
        <f>IF(J12="","",J12)</f>
        <v>12. 8. 2024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 xml:space="preserve"> Státní pozemkový úřad </v>
      </c>
      <c r="G80" s="39"/>
      <c r="H80" s="39"/>
      <c r="I80" s="31" t="s">
        <v>32</v>
      </c>
      <c r="J80" s="35" t="str">
        <f>E21</f>
        <v xml:space="preserve"> S-pro servis s. r. o.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IF(E18="","",E18)</f>
        <v>Vyplň údaj</v>
      </c>
      <c r="G81" s="39"/>
      <c r="H81" s="39"/>
      <c r="I81" s="31" t="s">
        <v>36</v>
      </c>
      <c r="J81" s="35" t="str">
        <f>E24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108</v>
      </c>
      <c r="D83" s="179" t="s">
        <v>59</v>
      </c>
      <c r="E83" s="179" t="s">
        <v>55</v>
      </c>
      <c r="F83" s="179" t="s">
        <v>56</v>
      </c>
      <c r="G83" s="179" t="s">
        <v>109</v>
      </c>
      <c r="H83" s="179" t="s">
        <v>110</v>
      </c>
      <c r="I83" s="179" t="s">
        <v>111</v>
      </c>
      <c r="J83" s="180" t="s">
        <v>100</v>
      </c>
      <c r="K83" s="181" t="s">
        <v>112</v>
      </c>
      <c r="L83" s="182"/>
      <c r="M83" s="91" t="s">
        <v>19</v>
      </c>
      <c r="N83" s="92" t="s">
        <v>44</v>
      </c>
      <c r="O83" s="92" t="s">
        <v>113</v>
      </c>
      <c r="P83" s="92" t="s">
        <v>114</v>
      </c>
      <c r="Q83" s="92" t="s">
        <v>115</v>
      </c>
      <c r="R83" s="92" t="s">
        <v>116</v>
      </c>
      <c r="S83" s="92" t="s">
        <v>117</v>
      </c>
      <c r="T83" s="93" t="s">
        <v>118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119</v>
      </c>
      <c r="D84" s="39"/>
      <c r="E84" s="39"/>
      <c r="F84" s="39"/>
      <c r="G84" s="39"/>
      <c r="H84" s="39"/>
      <c r="I84" s="39"/>
      <c r="J84" s="183">
        <f>BK84</f>
        <v>0</v>
      </c>
      <c r="K84" s="39"/>
      <c r="L84" s="43"/>
      <c r="M84" s="94"/>
      <c r="N84" s="184"/>
      <c r="O84" s="95"/>
      <c r="P84" s="185">
        <f>P85</f>
        <v>0</v>
      </c>
      <c r="Q84" s="95"/>
      <c r="R84" s="185">
        <f>R85</f>
        <v>3586.7374841000001</v>
      </c>
      <c r="S84" s="95"/>
      <c r="T84" s="186">
        <f>T85</f>
        <v>0.36800000000000005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73</v>
      </c>
      <c r="AU84" s="16" t="s">
        <v>101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73</v>
      </c>
      <c r="E85" s="191" t="s">
        <v>120</v>
      </c>
      <c r="F85" s="191" t="s">
        <v>121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P86+P126+P149+P156</f>
        <v>0</v>
      </c>
      <c r="Q85" s="196"/>
      <c r="R85" s="197">
        <f>R86+R126+R149+R156</f>
        <v>3586.7374841000001</v>
      </c>
      <c r="S85" s="196"/>
      <c r="T85" s="198">
        <f>T86+T126+T149+T156</f>
        <v>0.36800000000000005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82</v>
      </c>
      <c r="AT85" s="200" t="s">
        <v>73</v>
      </c>
      <c r="AU85" s="200" t="s">
        <v>74</v>
      </c>
      <c r="AY85" s="199" t="s">
        <v>122</v>
      </c>
      <c r="BK85" s="201">
        <f>BK86+BK126+BK149+BK156</f>
        <v>0</v>
      </c>
    </row>
    <row r="86" s="12" customFormat="1" ht="22.8" customHeight="1">
      <c r="A86" s="12"/>
      <c r="B86" s="188"/>
      <c r="C86" s="189"/>
      <c r="D86" s="190" t="s">
        <v>73</v>
      </c>
      <c r="E86" s="202" t="s">
        <v>82</v>
      </c>
      <c r="F86" s="202" t="s">
        <v>123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SUM(P87:P125)</f>
        <v>0</v>
      </c>
      <c r="Q86" s="196"/>
      <c r="R86" s="197">
        <f>SUM(R87:R125)</f>
        <v>0.00012800000000000002</v>
      </c>
      <c r="S86" s="196"/>
      <c r="T86" s="198">
        <f>SUM(T87:T125)</f>
        <v>0.36800000000000005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82</v>
      </c>
      <c r="AT86" s="200" t="s">
        <v>73</v>
      </c>
      <c r="AU86" s="200" t="s">
        <v>82</v>
      </c>
      <c r="AY86" s="199" t="s">
        <v>122</v>
      </c>
      <c r="BK86" s="201">
        <f>SUM(BK87:BK125)</f>
        <v>0</v>
      </c>
    </row>
    <row r="87" s="2" customFormat="1" ht="49.05" customHeight="1">
      <c r="A87" s="37"/>
      <c r="B87" s="38"/>
      <c r="C87" s="204" t="s">
        <v>82</v>
      </c>
      <c r="D87" s="204" t="s">
        <v>124</v>
      </c>
      <c r="E87" s="205" t="s">
        <v>125</v>
      </c>
      <c r="F87" s="206" t="s">
        <v>126</v>
      </c>
      <c r="G87" s="207" t="s">
        <v>127</v>
      </c>
      <c r="H87" s="208">
        <v>1288</v>
      </c>
      <c r="I87" s="209"/>
      <c r="J87" s="210">
        <f>ROUND(I87*H87,2)</f>
        <v>0</v>
      </c>
      <c r="K87" s="211"/>
      <c r="L87" s="43"/>
      <c r="M87" s="212" t="s">
        <v>19</v>
      </c>
      <c r="N87" s="213" t="s">
        <v>45</v>
      </c>
      <c r="O87" s="83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6" t="s">
        <v>128</v>
      </c>
      <c r="AT87" s="216" t="s">
        <v>124</v>
      </c>
      <c r="AU87" s="216" t="s">
        <v>84</v>
      </c>
      <c r="AY87" s="16" t="s">
        <v>122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82</v>
      </c>
      <c r="BK87" s="217">
        <f>ROUND(I87*H87,2)</f>
        <v>0</v>
      </c>
      <c r="BL87" s="16" t="s">
        <v>128</v>
      </c>
      <c r="BM87" s="216" t="s">
        <v>129</v>
      </c>
    </row>
    <row r="88" s="2" customFormat="1">
      <c r="A88" s="37"/>
      <c r="B88" s="38"/>
      <c r="C88" s="39"/>
      <c r="D88" s="218" t="s">
        <v>130</v>
      </c>
      <c r="E88" s="39"/>
      <c r="F88" s="219" t="s">
        <v>131</v>
      </c>
      <c r="G88" s="39"/>
      <c r="H88" s="39"/>
      <c r="I88" s="220"/>
      <c r="J88" s="39"/>
      <c r="K88" s="39"/>
      <c r="L88" s="43"/>
      <c r="M88" s="221"/>
      <c r="N88" s="222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130</v>
      </c>
      <c r="AU88" s="16" t="s">
        <v>84</v>
      </c>
    </row>
    <row r="89" s="2" customFormat="1" ht="33" customHeight="1">
      <c r="A89" s="37"/>
      <c r="B89" s="38"/>
      <c r="C89" s="204" t="s">
        <v>84</v>
      </c>
      <c r="D89" s="204" t="s">
        <v>124</v>
      </c>
      <c r="E89" s="205" t="s">
        <v>132</v>
      </c>
      <c r="F89" s="206" t="s">
        <v>133</v>
      </c>
      <c r="G89" s="207" t="s">
        <v>134</v>
      </c>
      <c r="H89" s="208">
        <v>2</v>
      </c>
      <c r="I89" s="209"/>
      <c r="J89" s="210">
        <f>ROUND(I89*H89,2)</f>
        <v>0</v>
      </c>
      <c r="K89" s="211"/>
      <c r="L89" s="43"/>
      <c r="M89" s="212" t="s">
        <v>19</v>
      </c>
      <c r="N89" s="213" t="s">
        <v>45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128</v>
      </c>
      <c r="AT89" s="216" t="s">
        <v>124</v>
      </c>
      <c r="AU89" s="216" t="s">
        <v>84</v>
      </c>
      <c r="AY89" s="16" t="s">
        <v>122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82</v>
      </c>
      <c r="BK89" s="217">
        <f>ROUND(I89*H89,2)</f>
        <v>0</v>
      </c>
      <c r="BL89" s="16" t="s">
        <v>128</v>
      </c>
      <c r="BM89" s="216" t="s">
        <v>135</v>
      </c>
    </row>
    <row r="90" s="2" customFormat="1">
      <c r="A90" s="37"/>
      <c r="B90" s="38"/>
      <c r="C90" s="39"/>
      <c r="D90" s="218" t="s">
        <v>130</v>
      </c>
      <c r="E90" s="39"/>
      <c r="F90" s="219" t="s">
        <v>136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130</v>
      </c>
      <c r="AU90" s="16" t="s">
        <v>84</v>
      </c>
    </row>
    <row r="91" s="2" customFormat="1" ht="24.15" customHeight="1">
      <c r="A91" s="37"/>
      <c r="B91" s="38"/>
      <c r="C91" s="204" t="s">
        <v>137</v>
      </c>
      <c r="D91" s="204" t="s">
        <v>124</v>
      </c>
      <c r="E91" s="205" t="s">
        <v>138</v>
      </c>
      <c r="F91" s="206" t="s">
        <v>139</v>
      </c>
      <c r="G91" s="207" t="s">
        <v>134</v>
      </c>
      <c r="H91" s="208">
        <v>2</v>
      </c>
      <c r="I91" s="209"/>
      <c r="J91" s="210">
        <f>ROUND(I91*H91,2)</f>
        <v>0</v>
      </c>
      <c r="K91" s="211"/>
      <c r="L91" s="43"/>
      <c r="M91" s="212" t="s">
        <v>19</v>
      </c>
      <c r="N91" s="213" t="s">
        <v>45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128</v>
      </c>
      <c r="AT91" s="216" t="s">
        <v>124</v>
      </c>
      <c r="AU91" s="216" t="s">
        <v>84</v>
      </c>
      <c r="AY91" s="16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82</v>
      </c>
      <c r="BK91" s="217">
        <f>ROUND(I91*H91,2)</f>
        <v>0</v>
      </c>
      <c r="BL91" s="16" t="s">
        <v>128</v>
      </c>
      <c r="BM91" s="216" t="s">
        <v>140</v>
      </c>
    </row>
    <row r="92" s="2" customFormat="1">
      <c r="A92" s="37"/>
      <c r="B92" s="38"/>
      <c r="C92" s="39"/>
      <c r="D92" s="218" t="s">
        <v>130</v>
      </c>
      <c r="E92" s="39"/>
      <c r="F92" s="219" t="s">
        <v>141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130</v>
      </c>
      <c r="AU92" s="16" t="s">
        <v>84</v>
      </c>
    </row>
    <row r="93" s="2" customFormat="1" ht="24.15" customHeight="1">
      <c r="A93" s="37"/>
      <c r="B93" s="38"/>
      <c r="C93" s="204" t="s">
        <v>128</v>
      </c>
      <c r="D93" s="204" t="s">
        <v>124</v>
      </c>
      <c r="E93" s="205" t="s">
        <v>142</v>
      </c>
      <c r="F93" s="206" t="s">
        <v>143</v>
      </c>
      <c r="G93" s="207" t="s">
        <v>127</v>
      </c>
      <c r="H93" s="208">
        <v>1.6000000000000001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45</v>
      </c>
      <c r="O93" s="83"/>
      <c r="P93" s="214">
        <f>O93*H93</f>
        <v>0</v>
      </c>
      <c r="Q93" s="214">
        <v>8.0000000000000007E-05</v>
      </c>
      <c r="R93" s="214">
        <f>Q93*H93</f>
        <v>0.00012800000000000002</v>
      </c>
      <c r="S93" s="214">
        <v>0.23000000000000001</v>
      </c>
      <c r="T93" s="215">
        <f>S93*H93</f>
        <v>0.36800000000000005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128</v>
      </c>
      <c r="AT93" s="216" t="s">
        <v>124</v>
      </c>
      <c r="AU93" s="216" t="s">
        <v>84</v>
      </c>
      <c r="AY93" s="16" t="s">
        <v>122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82</v>
      </c>
      <c r="BK93" s="217">
        <f>ROUND(I93*H93,2)</f>
        <v>0</v>
      </c>
      <c r="BL93" s="16" t="s">
        <v>128</v>
      </c>
      <c r="BM93" s="216" t="s">
        <v>144</v>
      </c>
    </row>
    <row r="94" s="2" customFormat="1">
      <c r="A94" s="37"/>
      <c r="B94" s="38"/>
      <c r="C94" s="39"/>
      <c r="D94" s="218" t="s">
        <v>130</v>
      </c>
      <c r="E94" s="39"/>
      <c r="F94" s="219" t="s">
        <v>145</v>
      </c>
      <c r="G94" s="39"/>
      <c r="H94" s="39"/>
      <c r="I94" s="220"/>
      <c r="J94" s="39"/>
      <c r="K94" s="39"/>
      <c r="L94" s="43"/>
      <c r="M94" s="221"/>
      <c r="N94" s="22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130</v>
      </c>
      <c r="AU94" s="16" t="s">
        <v>84</v>
      </c>
    </row>
    <row r="95" s="2" customFormat="1" ht="44.25" customHeight="1">
      <c r="A95" s="37"/>
      <c r="B95" s="38"/>
      <c r="C95" s="204" t="s">
        <v>146</v>
      </c>
      <c r="D95" s="204" t="s">
        <v>124</v>
      </c>
      <c r="E95" s="205" t="s">
        <v>147</v>
      </c>
      <c r="F95" s="206" t="s">
        <v>148</v>
      </c>
      <c r="G95" s="207" t="s">
        <v>149</v>
      </c>
      <c r="H95" s="208">
        <v>272.65499999999997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45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128</v>
      </c>
      <c r="AT95" s="216" t="s">
        <v>124</v>
      </c>
      <c r="AU95" s="216" t="s">
        <v>84</v>
      </c>
      <c r="AY95" s="16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82</v>
      </c>
      <c r="BK95" s="217">
        <f>ROUND(I95*H95,2)</f>
        <v>0</v>
      </c>
      <c r="BL95" s="16" t="s">
        <v>128</v>
      </c>
      <c r="BM95" s="216" t="s">
        <v>150</v>
      </c>
    </row>
    <row r="96" s="2" customFormat="1">
      <c r="A96" s="37"/>
      <c r="B96" s="38"/>
      <c r="C96" s="39"/>
      <c r="D96" s="218" t="s">
        <v>130</v>
      </c>
      <c r="E96" s="39"/>
      <c r="F96" s="219" t="s">
        <v>151</v>
      </c>
      <c r="G96" s="39"/>
      <c r="H96" s="39"/>
      <c r="I96" s="220"/>
      <c r="J96" s="39"/>
      <c r="K96" s="39"/>
      <c r="L96" s="43"/>
      <c r="M96" s="221"/>
      <c r="N96" s="22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130</v>
      </c>
      <c r="AU96" s="16" t="s">
        <v>84</v>
      </c>
    </row>
    <row r="97" s="2" customFormat="1">
      <c r="A97" s="37"/>
      <c r="B97" s="38"/>
      <c r="C97" s="39"/>
      <c r="D97" s="223" t="s">
        <v>152</v>
      </c>
      <c r="E97" s="39"/>
      <c r="F97" s="224" t="s">
        <v>153</v>
      </c>
      <c r="G97" s="39"/>
      <c r="H97" s="39"/>
      <c r="I97" s="220"/>
      <c r="J97" s="39"/>
      <c r="K97" s="39"/>
      <c r="L97" s="43"/>
      <c r="M97" s="221"/>
      <c r="N97" s="222"/>
      <c r="O97" s="83"/>
      <c r="P97" s="83"/>
      <c r="Q97" s="83"/>
      <c r="R97" s="83"/>
      <c r="S97" s="83"/>
      <c r="T97" s="84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T97" s="16" t="s">
        <v>152</v>
      </c>
      <c r="AU97" s="16" t="s">
        <v>84</v>
      </c>
    </row>
    <row r="98" s="2" customFormat="1" ht="37.8" customHeight="1">
      <c r="A98" s="37"/>
      <c r="B98" s="38"/>
      <c r="C98" s="204" t="s">
        <v>154</v>
      </c>
      <c r="D98" s="204" t="s">
        <v>124</v>
      </c>
      <c r="E98" s="205" t="s">
        <v>155</v>
      </c>
      <c r="F98" s="206" t="s">
        <v>156</v>
      </c>
      <c r="G98" s="207" t="s">
        <v>149</v>
      </c>
      <c r="H98" s="208">
        <v>1485.98</v>
      </c>
      <c r="I98" s="209"/>
      <c r="J98" s="210">
        <f>ROUND(I98*H98,2)</f>
        <v>0</v>
      </c>
      <c r="K98" s="211"/>
      <c r="L98" s="43"/>
      <c r="M98" s="212" t="s">
        <v>19</v>
      </c>
      <c r="N98" s="213" t="s">
        <v>45</v>
      </c>
      <c r="O98" s="8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128</v>
      </c>
      <c r="AT98" s="216" t="s">
        <v>124</v>
      </c>
      <c r="AU98" s="216" t="s">
        <v>84</v>
      </c>
      <c r="AY98" s="16" t="s">
        <v>122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82</v>
      </c>
      <c r="BK98" s="217">
        <f>ROUND(I98*H98,2)</f>
        <v>0</v>
      </c>
      <c r="BL98" s="16" t="s">
        <v>128</v>
      </c>
      <c r="BM98" s="216" t="s">
        <v>157</v>
      </c>
    </row>
    <row r="99" s="2" customFormat="1">
      <c r="A99" s="37"/>
      <c r="B99" s="38"/>
      <c r="C99" s="39"/>
      <c r="D99" s="218" t="s">
        <v>130</v>
      </c>
      <c r="E99" s="39"/>
      <c r="F99" s="219" t="s">
        <v>158</v>
      </c>
      <c r="G99" s="39"/>
      <c r="H99" s="39"/>
      <c r="I99" s="220"/>
      <c r="J99" s="39"/>
      <c r="K99" s="39"/>
      <c r="L99" s="43"/>
      <c r="M99" s="221"/>
      <c r="N99" s="22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130</v>
      </c>
      <c r="AU99" s="16" t="s">
        <v>84</v>
      </c>
    </row>
    <row r="100" s="2" customFormat="1">
      <c r="A100" s="37"/>
      <c r="B100" s="38"/>
      <c r="C100" s="39"/>
      <c r="D100" s="223" t="s">
        <v>152</v>
      </c>
      <c r="E100" s="39"/>
      <c r="F100" s="224" t="s">
        <v>159</v>
      </c>
      <c r="G100" s="39"/>
      <c r="H100" s="39"/>
      <c r="I100" s="220"/>
      <c r="J100" s="39"/>
      <c r="K100" s="39"/>
      <c r="L100" s="43"/>
      <c r="M100" s="221"/>
      <c r="N100" s="222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152</v>
      </c>
      <c r="AU100" s="16" t="s">
        <v>84</v>
      </c>
    </row>
    <row r="101" s="2" customFormat="1" ht="37.8" customHeight="1">
      <c r="A101" s="37"/>
      <c r="B101" s="38"/>
      <c r="C101" s="204" t="s">
        <v>160</v>
      </c>
      <c r="D101" s="204" t="s">
        <v>124</v>
      </c>
      <c r="E101" s="205" t="s">
        <v>155</v>
      </c>
      <c r="F101" s="206" t="s">
        <v>156</v>
      </c>
      <c r="G101" s="207" t="s">
        <v>149</v>
      </c>
      <c r="H101" s="208">
        <v>419.05799999999999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45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128</v>
      </c>
      <c r="AT101" s="216" t="s">
        <v>124</v>
      </c>
      <c r="AU101" s="216" t="s">
        <v>84</v>
      </c>
      <c r="AY101" s="16" t="s">
        <v>122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82</v>
      </c>
      <c r="BK101" s="217">
        <f>ROUND(I101*H101,2)</f>
        <v>0</v>
      </c>
      <c r="BL101" s="16" t="s">
        <v>128</v>
      </c>
      <c r="BM101" s="216" t="s">
        <v>161</v>
      </c>
    </row>
    <row r="102" s="2" customFormat="1">
      <c r="A102" s="37"/>
      <c r="B102" s="38"/>
      <c r="C102" s="39"/>
      <c r="D102" s="218" t="s">
        <v>130</v>
      </c>
      <c r="E102" s="39"/>
      <c r="F102" s="219" t="s">
        <v>158</v>
      </c>
      <c r="G102" s="39"/>
      <c r="H102" s="39"/>
      <c r="I102" s="220"/>
      <c r="J102" s="39"/>
      <c r="K102" s="39"/>
      <c r="L102" s="43"/>
      <c r="M102" s="221"/>
      <c r="N102" s="22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130</v>
      </c>
      <c r="AU102" s="16" t="s">
        <v>84</v>
      </c>
    </row>
    <row r="103" s="2" customFormat="1">
      <c r="A103" s="37"/>
      <c r="B103" s="38"/>
      <c r="C103" s="39"/>
      <c r="D103" s="223" t="s">
        <v>152</v>
      </c>
      <c r="E103" s="39"/>
      <c r="F103" s="224" t="s">
        <v>162</v>
      </c>
      <c r="G103" s="39"/>
      <c r="H103" s="39"/>
      <c r="I103" s="220"/>
      <c r="J103" s="39"/>
      <c r="K103" s="39"/>
      <c r="L103" s="43"/>
      <c r="M103" s="221"/>
      <c r="N103" s="222"/>
      <c r="O103" s="83"/>
      <c r="P103" s="83"/>
      <c r="Q103" s="83"/>
      <c r="R103" s="83"/>
      <c r="S103" s="83"/>
      <c r="T103" s="84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T103" s="16" t="s">
        <v>152</v>
      </c>
      <c r="AU103" s="16" t="s">
        <v>84</v>
      </c>
    </row>
    <row r="104" s="2" customFormat="1" ht="62.7" customHeight="1">
      <c r="A104" s="37"/>
      <c r="B104" s="38"/>
      <c r="C104" s="204" t="s">
        <v>163</v>
      </c>
      <c r="D104" s="204" t="s">
        <v>124</v>
      </c>
      <c r="E104" s="205" t="s">
        <v>164</v>
      </c>
      <c r="F104" s="206" t="s">
        <v>165</v>
      </c>
      <c r="G104" s="207" t="s">
        <v>149</v>
      </c>
      <c r="H104" s="208">
        <v>545.30999999999995</v>
      </c>
      <c r="I104" s="209"/>
      <c r="J104" s="210">
        <f>ROUND(I104*H104,2)</f>
        <v>0</v>
      </c>
      <c r="K104" s="211"/>
      <c r="L104" s="43"/>
      <c r="M104" s="212" t="s">
        <v>19</v>
      </c>
      <c r="N104" s="213" t="s">
        <v>45</v>
      </c>
      <c r="O104" s="83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R104" s="216" t="s">
        <v>128</v>
      </c>
      <c r="AT104" s="216" t="s">
        <v>124</v>
      </c>
      <c r="AU104" s="216" t="s">
        <v>84</v>
      </c>
      <c r="AY104" s="16" t="s">
        <v>122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82</v>
      </c>
      <c r="BK104" s="217">
        <f>ROUND(I104*H104,2)</f>
        <v>0</v>
      </c>
      <c r="BL104" s="16" t="s">
        <v>128</v>
      </c>
      <c r="BM104" s="216" t="s">
        <v>166</v>
      </c>
    </row>
    <row r="105" s="2" customFormat="1">
      <c r="A105" s="37"/>
      <c r="B105" s="38"/>
      <c r="C105" s="39"/>
      <c r="D105" s="218" t="s">
        <v>130</v>
      </c>
      <c r="E105" s="39"/>
      <c r="F105" s="219" t="s">
        <v>167</v>
      </c>
      <c r="G105" s="39"/>
      <c r="H105" s="39"/>
      <c r="I105" s="220"/>
      <c r="J105" s="39"/>
      <c r="K105" s="39"/>
      <c r="L105" s="43"/>
      <c r="M105" s="221"/>
      <c r="N105" s="22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130</v>
      </c>
      <c r="AU105" s="16" t="s">
        <v>84</v>
      </c>
    </row>
    <row r="106" s="2" customFormat="1">
      <c r="A106" s="37"/>
      <c r="B106" s="38"/>
      <c r="C106" s="39"/>
      <c r="D106" s="223" t="s">
        <v>152</v>
      </c>
      <c r="E106" s="39"/>
      <c r="F106" s="224" t="s">
        <v>168</v>
      </c>
      <c r="G106" s="39"/>
      <c r="H106" s="39"/>
      <c r="I106" s="220"/>
      <c r="J106" s="39"/>
      <c r="K106" s="39"/>
      <c r="L106" s="43"/>
      <c r="M106" s="221"/>
      <c r="N106" s="222"/>
      <c r="O106" s="83"/>
      <c r="P106" s="83"/>
      <c r="Q106" s="83"/>
      <c r="R106" s="83"/>
      <c r="S106" s="83"/>
      <c r="T106" s="84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16" t="s">
        <v>152</v>
      </c>
      <c r="AU106" s="16" t="s">
        <v>84</v>
      </c>
    </row>
    <row r="107" s="2" customFormat="1" ht="62.7" customHeight="1">
      <c r="A107" s="37"/>
      <c r="B107" s="38"/>
      <c r="C107" s="204" t="s">
        <v>169</v>
      </c>
      <c r="D107" s="204" t="s">
        <v>124</v>
      </c>
      <c r="E107" s="205" t="s">
        <v>170</v>
      </c>
      <c r="F107" s="206" t="s">
        <v>171</v>
      </c>
      <c r="G107" s="207" t="s">
        <v>149</v>
      </c>
      <c r="H107" s="208">
        <v>1213.327</v>
      </c>
      <c r="I107" s="209"/>
      <c r="J107" s="210">
        <f>ROUND(I107*H107,2)</f>
        <v>0</v>
      </c>
      <c r="K107" s="211"/>
      <c r="L107" s="43"/>
      <c r="M107" s="212" t="s">
        <v>19</v>
      </c>
      <c r="N107" s="213" t="s">
        <v>45</v>
      </c>
      <c r="O107" s="83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216" t="s">
        <v>128</v>
      </c>
      <c r="AT107" s="216" t="s">
        <v>124</v>
      </c>
      <c r="AU107" s="216" t="s">
        <v>84</v>
      </c>
      <c r="AY107" s="16" t="s">
        <v>122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82</v>
      </c>
      <c r="BK107" s="217">
        <f>ROUND(I107*H107,2)</f>
        <v>0</v>
      </c>
      <c r="BL107" s="16" t="s">
        <v>128</v>
      </c>
      <c r="BM107" s="216" t="s">
        <v>172</v>
      </c>
    </row>
    <row r="108" s="2" customFormat="1">
      <c r="A108" s="37"/>
      <c r="B108" s="38"/>
      <c r="C108" s="39"/>
      <c r="D108" s="218" t="s">
        <v>130</v>
      </c>
      <c r="E108" s="39"/>
      <c r="F108" s="219" t="s">
        <v>173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130</v>
      </c>
      <c r="AU108" s="16" t="s">
        <v>84</v>
      </c>
    </row>
    <row r="109" s="2" customFormat="1">
      <c r="A109" s="37"/>
      <c r="B109" s="38"/>
      <c r="C109" s="39"/>
      <c r="D109" s="223" t="s">
        <v>152</v>
      </c>
      <c r="E109" s="39"/>
      <c r="F109" s="224" t="s">
        <v>174</v>
      </c>
      <c r="G109" s="39"/>
      <c r="H109" s="39"/>
      <c r="I109" s="220"/>
      <c r="J109" s="39"/>
      <c r="K109" s="39"/>
      <c r="L109" s="43"/>
      <c r="M109" s="221"/>
      <c r="N109" s="222"/>
      <c r="O109" s="83"/>
      <c r="P109" s="83"/>
      <c r="Q109" s="83"/>
      <c r="R109" s="83"/>
      <c r="S109" s="83"/>
      <c r="T109" s="84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16" t="s">
        <v>152</v>
      </c>
      <c r="AU109" s="16" t="s">
        <v>84</v>
      </c>
    </row>
    <row r="110" s="2" customFormat="1" ht="62.7" customHeight="1">
      <c r="A110" s="37"/>
      <c r="B110" s="38"/>
      <c r="C110" s="204" t="s">
        <v>175</v>
      </c>
      <c r="D110" s="204" t="s">
        <v>124</v>
      </c>
      <c r="E110" s="205" t="s">
        <v>170</v>
      </c>
      <c r="F110" s="206" t="s">
        <v>171</v>
      </c>
      <c r="G110" s="207" t="s">
        <v>149</v>
      </c>
      <c r="H110" s="208">
        <v>419.05799999999999</v>
      </c>
      <c r="I110" s="209"/>
      <c r="J110" s="210">
        <f>ROUND(I110*H110,2)</f>
        <v>0</v>
      </c>
      <c r="K110" s="211"/>
      <c r="L110" s="43"/>
      <c r="M110" s="212" t="s">
        <v>19</v>
      </c>
      <c r="N110" s="213" t="s">
        <v>45</v>
      </c>
      <c r="O110" s="83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216" t="s">
        <v>128</v>
      </c>
      <c r="AT110" s="216" t="s">
        <v>124</v>
      </c>
      <c r="AU110" s="216" t="s">
        <v>84</v>
      </c>
      <c r="AY110" s="16" t="s">
        <v>122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6" t="s">
        <v>82</v>
      </c>
      <c r="BK110" s="217">
        <f>ROUND(I110*H110,2)</f>
        <v>0</v>
      </c>
      <c r="BL110" s="16" t="s">
        <v>128</v>
      </c>
      <c r="BM110" s="216" t="s">
        <v>176</v>
      </c>
    </row>
    <row r="111" s="2" customFormat="1">
      <c r="A111" s="37"/>
      <c r="B111" s="38"/>
      <c r="C111" s="39"/>
      <c r="D111" s="218" t="s">
        <v>130</v>
      </c>
      <c r="E111" s="39"/>
      <c r="F111" s="219" t="s">
        <v>173</v>
      </c>
      <c r="G111" s="39"/>
      <c r="H111" s="39"/>
      <c r="I111" s="220"/>
      <c r="J111" s="39"/>
      <c r="K111" s="39"/>
      <c r="L111" s="43"/>
      <c r="M111" s="221"/>
      <c r="N111" s="222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130</v>
      </c>
      <c r="AU111" s="16" t="s">
        <v>84</v>
      </c>
    </row>
    <row r="112" s="2" customFormat="1">
      <c r="A112" s="37"/>
      <c r="B112" s="38"/>
      <c r="C112" s="39"/>
      <c r="D112" s="223" t="s">
        <v>152</v>
      </c>
      <c r="E112" s="39"/>
      <c r="F112" s="224" t="s">
        <v>177</v>
      </c>
      <c r="G112" s="39"/>
      <c r="H112" s="39"/>
      <c r="I112" s="220"/>
      <c r="J112" s="39"/>
      <c r="K112" s="39"/>
      <c r="L112" s="43"/>
      <c r="M112" s="221"/>
      <c r="N112" s="222"/>
      <c r="O112" s="83"/>
      <c r="P112" s="83"/>
      <c r="Q112" s="83"/>
      <c r="R112" s="83"/>
      <c r="S112" s="83"/>
      <c r="T112" s="84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16" t="s">
        <v>152</v>
      </c>
      <c r="AU112" s="16" t="s">
        <v>84</v>
      </c>
    </row>
    <row r="113" s="2" customFormat="1" ht="55.5" customHeight="1">
      <c r="A113" s="37"/>
      <c r="B113" s="38"/>
      <c r="C113" s="204" t="s">
        <v>178</v>
      </c>
      <c r="D113" s="204" t="s">
        <v>124</v>
      </c>
      <c r="E113" s="205" t="s">
        <v>179</v>
      </c>
      <c r="F113" s="206" t="s">
        <v>180</v>
      </c>
      <c r="G113" s="207" t="s">
        <v>149</v>
      </c>
      <c r="H113" s="208">
        <v>272.65499999999997</v>
      </c>
      <c r="I113" s="209"/>
      <c r="J113" s="210">
        <f>ROUND(I113*H113,2)</f>
        <v>0</v>
      </c>
      <c r="K113" s="211"/>
      <c r="L113" s="43"/>
      <c r="M113" s="212" t="s">
        <v>19</v>
      </c>
      <c r="N113" s="213" t="s">
        <v>45</v>
      </c>
      <c r="O113" s="83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216" t="s">
        <v>128</v>
      </c>
      <c r="AT113" s="216" t="s">
        <v>124</v>
      </c>
      <c r="AU113" s="216" t="s">
        <v>84</v>
      </c>
      <c r="AY113" s="16" t="s">
        <v>122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6" t="s">
        <v>82</v>
      </c>
      <c r="BK113" s="217">
        <f>ROUND(I113*H113,2)</f>
        <v>0</v>
      </c>
      <c r="BL113" s="16" t="s">
        <v>128</v>
      </c>
      <c r="BM113" s="216" t="s">
        <v>181</v>
      </c>
    </row>
    <row r="114" s="2" customFormat="1">
      <c r="A114" s="37"/>
      <c r="B114" s="38"/>
      <c r="C114" s="39"/>
      <c r="D114" s="218" t="s">
        <v>130</v>
      </c>
      <c r="E114" s="39"/>
      <c r="F114" s="219" t="s">
        <v>182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130</v>
      </c>
      <c r="AU114" s="16" t="s">
        <v>84</v>
      </c>
    </row>
    <row r="115" s="2" customFormat="1">
      <c r="A115" s="37"/>
      <c r="B115" s="38"/>
      <c r="C115" s="39"/>
      <c r="D115" s="223" t="s">
        <v>152</v>
      </c>
      <c r="E115" s="39"/>
      <c r="F115" s="224" t="s">
        <v>183</v>
      </c>
      <c r="G115" s="39"/>
      <c r="H115" s="39"/>
      <c r="I115" s="220"/>
      <c r="J115" s="39"/>
      <c r="K115" s="39"/>
      <c r="L115" s="43"/>
      <c r="M115" s="221"/>
      <c r="N115" s="222"/>
      <c r="O115" s="83"/>
      <c r="P115" s="83"/>
      <c r="Q115" s="83"/>
      <c r="R115" s="83"/>
      <c r="S115" s="83"/>
      <c r="T115" s="84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T115" s="16" t="s">
        <v>152</v>
      </c>
      <c r="AU115" s="16" t="s">
        <v>84</v>
      </c>
    </row>
    <row r="116" s="2" customFormat="1" ht="37.8" customHeight="1">
      <c r="A116" s="37"/>
      <c r="B116" s="38"/>
      <c r="C116" s="204" t="s">
        <v>184</v>
      </c>
      <c r="D116" s="204" t="s">
        <v>124</v>
      </c>
      <c r="E116" s="205" t="s">
        <v>185</v>
      </c>
      <c r="F116" s="206" t="s">
        <v>186</v>
      </c>
      <c r="G116" s="207" t="s">
        <v>149</v>
      </c>
      <c r="H116" s="208">
        <v>1485.982</v>
      </c>
      <c r="I116" s="209"/>
      <c r="J116" s="210">
        <f>ROUND(I116*H116,2)</f>
        <v>0</v>
      </c>
      <c r="K116" s="211"/>
      <c r="L116" s="43"/>
      <c r="M116" s="212" t="s">
        <v>19</v>
      </c>
      <c r="N116" s="213" t="s">
        <v>45</v>
      </c>
      <c r="O116" s="83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216" t="s">
        <v>128</v>
      </c>
      <c r="AT116" s="216" t="s">
        <v>124</v>
      </c>
      <c r="AU116" s="216" t="s">
        <v>84</v>
      </c>
      <c r="AY116" s="16" t="s">
        <v>122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82</v>
      </c>
      <c r="BK116" s="217">
        <f>ROUND(I116*H116,2)</f>
        <v>0</v>
      </c>
      <c r="BL116" s="16" t="s">
        <v>128</v>
      </c>
      <c r="BM116" s="216" t="s">
        <v>187</v>
      </c>
    </row>
    <row r="117" s="2" customFormat="1">
      <c r="A117" s="37"/>
      <c r="B117" s="38"/>
      <c r="C117" s="39"/>
      <c r="D117" s="218" t="s">
        <v>130</v>
      </c>
      <c r="E117" s="39"/>
      <c r="F117" s="219" t="s">
        <v>188</v>
      </c>
      <c r="G117" s="39"/>
      <c r="H117" s="39"/>
      <c r="I117" s="220"/>
      <c r="J117" s="39"/>
      <c r="K117" s="39"/>
      <c r="L117" s="43"/>
      <c r="M117" s="221"/>
      <c r="N117" s="222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130</v>
      </c>
      <c r="AU117" s="16" t="s">
        <v>84</v>
      </c>
    </row>
    <row r="118" s="2" customFormat="1">
      <c r="A118" s="37"/>
      <c r="B118" s="38"/>
      <c r="C118" s="39"/>
      <c r="D118" s="223" t="s">
        <v>152</v>
      </c>
      <c r="E118" s="39"/>
      <c r="F118" s="224" t="s">
        <v>189</v>
      </c>
      <c r="G118" s="39"/>
      <c r="H118" s="39"/>
      <c r="I118" s="220"/>
      <c r="J118" s="39"/>
      <c r="K118" s="39"/>
      <c r="L118" s="43"/>
      <c r="M118" s="221"/>
      <c r="N118" s="222"/>
      <c r="O118" s="83"/>
      <c r="P118" s="83"/>
      <c r="Q118" s="83"/>
      <c r="R118" s="83"/>
      <c r="S118" s="83"/>
      <c r="T118" s="84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T118" s="16" t="s">
        <v>152</v>
      </c>
      <c r="AU118" s="16" t="s">
        <v>84</v>
      </c>
    </row>
    <row r="119" s="2" customFormat="1" ht="37.8" customHeight="1">
      <c r="A119" s="37"/>
      <c r="B119" s="38"/>
      <c r="C119" s="204" t="s">
        <v>190</v>
      </c>
      <c r="D119" s="204" t="s">
        <v>124</v>
      </c>
      <c r="E119" s="205" t="s">
        <v>185</v>
      </c>
      <c r="F119" s="206" t="s">
        <v>186</v>
      </c>
      <c r="G119" s="207" t="s">
        <v>149</v>
      </c>
      <c r="H119" s="208">
        <v>419.05799999999999</v>
      </c>
      <c r="I119" s="209"/>
      <c r="J119" s="210">
        <f>ROUND(I119*H119,2)</f>
        <v>0</v>
      </c>
      <c r="K119" s="211"/>
      <c r="L119" s="43"/>
      <c r="M119" s="212" t="s">
        <v>19</v>
      </c>
      <c r="N119" s="213" t="s">
        <v>45</v>
      </c>
      <c r="O119" s="83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16" t="s">
        <v>128</v>
      </c>
      <c r="AT119" s="216" t="s">
        <v>124</v>
      </c>
      <c r="AU119" s="216" t="s">
        <v>84</v>
      </c>
      <c r="AY119" s="16" t="s">
        <v>122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6" t="s">
        <v>82</v>
      </c>
      <c r="BK119" s="217">
        <f>ROUND(I119*H119,2)</f>
        <v>0</v>
      </c>
      <c r="BL119" s="16" t="s">
        <v>128</v>
      </c>
      <c r="BM119" s="216" t="s">
        <v>191</v>
      </c>
    </row>
    <row r="120" s="2" customFormat="1">
      <c r="A120" s="37"/>
      <c r="B120" s="38"/>
      <c r="C120" s="39"/>
      <c r="D120" s="218" t="s">
        <v>130</v>
      </c>
      <c r="E120" s="39"/>
      <c r="F120" s="219" t="s">
        <v>188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130</v>
      </c>
      <c r="AU120" s="16" t="s">
        <v>84</v>
      </c>
    </row>
    <row r="121" s="2" customFormat="1">
      <c r="A121" s="37"/>
      <c r="B121" s="38"/>
      <c r="C121" s="39"/>
      <c r="D121" s="223" t="s">
        <v>152</v>
      </c>
      <c r="E121" s="39"/>
      <c r="F121" s="224" t="s">
        <v>192</v>
      </c>
      <c r="G121" s="39"/>
      <c r="H121" s="39"/>
      <c r="I121" s="220"/>
      <c r="J121" s="39"/>
      <c r="K121" s="39"/>
      <c r="L121" s="43"/>
      <c r="M121" s="221"/>
      <c r="N121" s="222"/>
      <c r="O121" s="83"/>
      <c r="P121" s="83"/>
      <c r="Q121" s="83"/>
      <c r="R121" s="83"/>
      <c r="S121" s="83"/>
      <c r="T121" s="84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152</v>
      </c>
      <c r="AU121" s="16" t="s">
        <v>84</v>
      </c>
    </row>
    <row r="122" s="2" customFormat="1" ht="37.8" customHeight="1">
      <c r="A122" s="37"/>
      <c r="B122" s="38"/>
      <c r="C122" s="204" t="s">
        <v>193</v>
      </c>
      <c r="D122" s="204" t="s">
        <v>124</v>
      </c>
      <c r="E122" s="205" t="s">
        <v>194</v>
      </c>
      <c r="F122" s="206" t="s">
        <v>195</v>
      </c>
      <c r="G122" s="207" t="s">
        <v>149</v>
      </c>
      <c r="H122" s="208">
        <v>529.38900000000001</v>
      </c>
      <c r="I122" s="209"/>
      <c r="J122" s="210">
        <f>ROUND(I122*H122,2)</f>
        <v>0</v>
      </c>
      <c r="K122" s="211"/>
      <c r="L122" s="43"/>
      <c r="M122" s="212" t="s">
        <v>19</v>
      </c>
      <c r="N122" s="213" t="s">
        <v>45</v>
      </c>
      <c r="O122" s="83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16" t="s">
        <v>128</v>
      </c>
      <c r="AT122" s="216" t="s">
        <v>124</v>
      </c>
      <c r="AU122" s="216" t="s">
        <v>84</v>
      </c>
      <c r="AY122" s="16" t="s">
        <v>122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6" t="s">
        <v>82</v>
      </c>
      <c r="BK122" s="217">
        <f>ROUND(I122*H122,2)</f>
        <v>0</v>
      </c>
      <c r="BL122" s="16" t="s">
        <v>128</v>
      </c>
      <c r="BM122" s="216" t="s">
        <v>196</v>
      </c>
    </row>
    <row r="123" s="2" customFormat="1">
      <c r="A123" s="37"/>
      <c r="B123" s="38"/>
      <c r="C123" s="39"/>
      <c r="D123" s="218" t="s">
        <v>130</v>
      </c>
      <c r="E123" s="39"/>
      <c r="F123" s="219" t="s">
        <v>197</v>
      </c>
      <c r="G123" s="39"/>
      <c r="H123" s="39"/>
      <c r="I123" s="220"/>
      <c r="J123" s="39"/>
      <c r="K123" s="39"/>
      <c r="L123" s="43"/>
      <c r="M123" s="221"/>
      <c r="N123" s="222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130</v>
      </c>
      <c r="AU123" s="16" t="s">
        <v>84</v>
      </c>
    </row>
    <row r="124" s="2" customFormat="1" ht="24.15" customHeight="1">
      <c r="A124" s="37"/>
      <c r="B124" s="38"/>
      <c r="C124" s="204" t="s">
        <v>8</v>
      </c>
      <c r="D124" s="204" t="s">
        <v>124</v>
      </c>
      <c r="E124" s="205" t="s">
        <v>198</v>
      </c>
      <c r="F124" s="206" t="s">
        <v>199</v>
      </c>
      <c r="G124" s="207" t="s">
        <v>127</v>
      </c>
      <c r="H124" s="208">
        <v>3529.2629999999999</v>
      </c>
      <c r="I124" s="209"/>
      <c r="J124" s="210">
        <f>ROUND(I124*H124,2)</f>
        <v>0</v>
      </c>
      <c r="K124" s="211"/>
      <c r="L124" s="43"/>
      <c r="M124" s="212" t="s">
        <v>19</v>
      </c>
      <c r="N124" s="213" t="s">
        <v>45</v>
      </c>
      <c r="O124" s="83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6" t="s">
        <v>128</v>
      </c>
      <c r="AT124" s="216" t="s">
        <v>124</v>
      </c>
      <c r="AU124" s="216" t="s">
        <v>84</v>
      </c>
      <c r="AY124" s="16" t="s">
        <v>122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82</v>
      </c>
      <c r="BK124" s="217">
        <f>ROUND(I124*H124,2)</f>
        <v>0</v>
      </c>
      <c r="BL124" s="16" t="s">
        <v>128</v>
      </c>
      <c r="BM124" s="216" t="s">
        <v>200</v>
      </c>
    </row>
    <row r="125" s="2" customFormat="1">
      <c r="A125" s="37"/>
      <c r="B125" s="38"/>
      <c r="C125" s="39"/>
      <c r="D125" s="218" t="s">
        <v>130</v>
      </c>
      <c r="E125" s="39"/>
      <c r="F125" s="219" t="s">
        <v>201</v>
      </c>
      <c r="G125" s="39"/>
      <c r="H125" s="39"/>
      <c r="I125" s="220"/>
      <c r="J125" s="39"/>
      <c r="K125" s="39"/>
      <c r="L125" s="43"/>
      <c r="M125" s="221"/>
      <c r="N125" s="222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84</v>
      </c>
    </row>
    <row r="126" s="12" customFormat="1" ht="22.8" customHeight="1">
      <c r="A126" s="12"/>
      <c r="B126" s="188"/>
      <c r="C126" s="189"/>
      <c r="D126" s="190" t="s">
        <v>73</v>
      </c>
      <c r="E126" s="202" t="s">
        <v>146</v>
      </c>
      <c r="F126" s="202" t="s">
        <v>202</v>
      </c>
      <c r="G126" s="189"/>
      <c r="H126" s="189"/>
      <c r="I126" s="192"/>
      <c r="J126" s="203">
        <f>BK126</f>
        <v>0</v>
      </c>
      <c r="K126" s="189"/>
      <c r="L126" s="194"/>
      <c r="M126" s="195"/>
      <c r="N126" s="196"/>
      <c r="O126" s="196"/>
      <c r="P126" s="197">
        <f>SUM(P127:P148)</f>
        <v>0</v>
      </c>
      <c r="Q126" s="196"/>
      <c r="R126" s="197">
        <f>SUM(R127:R148)</f>
        <v>3586.7204680999998</v>
      </c>
      <c r="S126" s="196"/>
      <c r="T126" s="198">
        <f>SUM(T127:T148)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99" t="s">
        <v>82</v>
      </c>
      <c r="AT126" s="200" t="s">
        <v>73</v>
      </c>
      <c r="AU126" s="200" t="s">
        <v>82</v>
      </c>
      <c r="AY126" s="199" t="s">
        <v>122</v>
      </c>
      <c r="BK126" s="201">
        <f>SUM(BK127:BK148)</f>
        <v>0</v>
      </c>
    </row>
    <row r="127" s="2" customFormat="1" ht="33" customHeight="1">
      <c r="A127" s="37"/>
      <c r="B127" s="38"/>
      <c r="C127" s="204" t="s">
        <v>203</v>
      </c>
      <c r="D127" s="204" t="s">
        <v>124</v>
      </c>
      <c r="E127" s="205" t="s">
        <v>204</v>
      </c>
      <c r="F127" s="206" t="s">
        <v>205</v>
      </c>
      <c r="G127" s="207" t="s">
        <v>127</v>
      </c>
      <c r="H127" s="208">
        <v>2693.8130000000001</v>
      </c>
      <c r="I127" s="209"/>
      <c r="J127" s="210">
        <f>ROUND(I127*H127,2)</f>
        <v>0</v>
      </c>
      <c r="K127" s="211"/>
      <c r="L127" s="43"/>
      <c r="M127" s="212" t="s">
        <v>19</v>
      </c>
      <c r="N127" s="213" t="s">
        <v>45</v>
      </c>
      <c r="O127" s="83"/>
      <c r="P127" s="214">
        <f>O127*H127</f>
        <v>0</v>
      </c>
      <c r="Q127" s="214">
        <v>0.34499999999999997</v>
      </c>
      <c r="R127" s="214">
        <f>Q127*H127</f>
        <v>929.36548499999992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128</v>
      </c>
      <c r="AT127" s="216" t="s">
        <v>124</v>
      </c>
      <c r="AU127" s="216" t="s">
        <v>84</v>
      </c>
      <c r="AY127" s="16" t="s">
        <v>122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82</v>
      </c>
      <c r="BK127" s="217">
        <f>ROUND(I127*H127,2)</f>
        <v>0</v>
      </c>
      <c r="BL127" s="16" t="s">
        <v>128</v>
      </c>
      <c r="BM127" s="216" t="s">
        <v>206</v>
      </c>
    </row>
    <row r="128" s="2" customFormat="1">
      <c r="A128" s="37"/>
      <c r="B128" s="38"/>
      <c r="C128" s="39"/>
      <c r="D128" s="218" t="s">
        <v>130</v>
      </c>
      <c r="E128" s="39"/>
      <c r="F128" s="219" t="s">
        <v>207</v>
      </c>
      <c r="G128" s="39"/>
      <c r="H128" s="39"/>
      <c r="I128" s="220"/>
      <c r="J128" s="39"/>
      <c r="K128" s="39"/>
      <c r="L128" s="43"/>
      <c r="M128" s="221"/>
      <c r="N128" s="22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130</v>
      </c>
      <c r="AU128" s="16" t="s">
        <v>84</v>
      </c>
    </row>
    <row r="129" s="2" customFormat="1" ht="33" customHeight="1">
      <c r="A129" s="37"/>
      <c r="B129" s="38"/>
      <c r="C129" s="204" t="s">
        <v>208</v>
      </c>
      <c r="D129" s="204" t="s">
        <v>124</v>
      </c>
      <c r="E129" s="205" t="s">
        <v>209</v>
      </c>
      <c r="F129" s="206" t="s">
        <v>210</v>
      </c>
      <c r="G129" s="207" t="s">
        <v>127</v>
      </c>
      <c r="H129" s="208">
        <v>1676.232</v>
      </c>
      <c r="I129" s="209"/>
      <c r="J129" s="210">
        <f>ROUND(I129*H129,2)</f>
        <v>0</v>
      </c>
      <c r="K129" s="211"/>
      <c r="L129" s="43"/>
      <c r="M129" s="212" t="s">
        <v>19</v>
      </c>
      <c r="N129" s="213" t="s">
        <v>45</v>
      </c>
      <c r="O129" s="83"/>
      <c r="P129" s="214">
        <f>O129*H129</f>
        <v>0</v>
      </c>
      <c r="Q129" s="214">
        <v>0.46000000000000002</v>
      </c>
      <c r="R129" s="214">
        <f>Q129*H129</f>
        <v>771.06672000000003</v>
      </c>
      <c r="S129" s="214">
        <v>0</v>
      </c>
      <c r="T129" s="215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16" t="s">
        <v>128</v>
      </c>
      <c r="AT129" s="216" t="s">
        <v>124</v>
      </c>
      <c r="AU129" s="216" t="s">
        <v>84</v>
      </c>
      <c r="AY129" s="16" t="s">
        <v>122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82</v>
      </c>
      <c r="BK129" s="217">
        <f>ROUND(I129*H129,2)</f>
        <v>0</v>
      </c>
      <c r="BL129" s="16" t="s">
        <v>128</v>
      </c>
      <c r="BM129" s="216" t="s">
        <v>211</v>
      </c>
    </row>
    <row r="130" s="2" customFormat="1">
      <c r="A130" s="37"/>
      <c r="B130" s="38"/>
      <c r="C130" s="39"/>
      <c r="D130" s="218" t="s">
        <v>130</v>
      </c>
      <c r="E130" s="39"/>
      <c r="F130" s="219" t="s">
        <v>212</v>
      </c>
      <c r="G130" s="39"/>
      <c r="H130" s="39"/>
      <c r="I130" s="220"/>
      <c r="J130" s="39"/>
      <c r="K130" s="39"/>
      <c r="L130" s="43"/>
      <c r="M130" s="221"/>
      <c r="N130" s="222"/>
      <c r="O130" s="83"/>
      <c r="P130" s="83"/>
      <c r="Q130" s="83"/>
      <c r="R130" s="83"/>
      <c r="S130" s="83"/>
      <c r="T130" s="84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130</v>
      </c>
      <c r="AU130" s="16" t="s">
        <v>84</v>
      </c>
    </row>
    <row r="131" s="2" customFormat="1" ht="33" customHeight="1">
      <c r="A131" s="37"/>
      <c r="B131" s="38"/>
      <c r="C131" s="204" t="s">
        <v>213</v>
      </c>
      <c r="D131" s="204" t="s">
        <v>124</v>
      </c>
      <c r="E131" s="205" t="s">
        <v>214</v>
      </c>
      <c r="F131" s="206" t="s">
        <v>215</v>
      </c>
      <c r="G131" s="207" t="s">
        <v>127</v>
      </c>
      <c r="H131" s="208">
        <v>1676.232</v>
      </c>
      <c r="I131" s="209"/>
      <c r="J131" s="210">
        <f>ROUND(I131*H131,2)</f>
        <v>0</v>
      </c>
      <c r="K131" s="211"/>
      <c r="L131" s="43"/>
      <c r="M131" s="212" t="s">
        <v>19</v>
      </c>
      <c r="N131" s="213" t="s">
        <v>45</v>
      </c>
      <c r="O131" s="83"/>
      <c r="P131" s="214">
        <f>O131*H131</f>
        <v>0</v>
      </c>
      <c r="Q131" s="214">
        <v>0.57499999999999996</v>
      </c>
      <c r="R131" s="214">
        <f>Q131*H131</f>
        <v>963.83339999999987</v>
      </c>
      <c r="S131" s="214">
        <v>0</v>
      </c>
      <c r="T131" s="215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16" t="s">
        <v>128</v>
      </c>
      <c r="AT131" s="216" t="s">
        <v>124</v>
      </c>
      <c r="AU131" s="216" t="s">
        <v>84</v>
      </c>
      <c r="AY131" s="16" t="s">
        <v>122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6" t="s">
        <v>82</v>
      </c>
      <c r="BK131" s="217">
        <f>ROUND(I131*H131,2)</f>
        <v>0</v>
      </c>
      <c r="BL131" s="16" t="s">
        <v>128</v>
      </c>
      <c r="BM131" s="216" t="s">
        <v>216</v>
      </c>
    </row>
    <row r="132" s="2" customFormat="1">
      <c r="A132" s="37"/>
      <c r="B132" s="38"/>
      <c r="C132" s="39"/>
      <c r="D132" s="218" t="s">
        <v>130</v>
      </c>
      <c r="E132" s="39"/>
      <c r="F132" s="219" t="s">
        <v>217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130</v>
      </c>
      <c r="AU132" s="16" t="s">
        <v>84</v>
      </c>
    </row>
    <row r="133" s="2" customFormat="1" ht="49.05" customHeight="1">
      <c r="A133" s="37"/>
      <c r="B133" s="38"/>
      <c r="C133" s="204" t="s">
        <v>218</v>
      </c>
      <c r="D133" s="204" t="s">
        <v>124</v>
      </c>
      <c r="E133" s="205" t="s">
        <v>219</v>
      </c>
      <c r="F133" s="206" t="s">
        <v>220</v>
      </c>
      <c r="G133" s="207" t="s">
        <v>127</v>
      </c>
      <c r="H133" s="208">
        <v>2665.7800000000002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45</v>
      </c>
      <c r="O133" s="83"/>
      <c r="P133" s="214">
        <f>O133*H133</f>
        <v>0</v>
      </c>
      <c r="Q133" s="214">
        <v>0.21099999999999999</v>
      </c>
      <c r="R133" s="214">
        <f>Q133*H133</f>
        <v>562.47958000000006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128</v>
      </c>
      <c r="AT133" s="216" t="s">
        <v>124</v>
      </c>
      <c r="AU133" s="216" t="s">
        <v>84</v>
      </c>
      <c r="AY133" s="16" t="s">
        <v>122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82</v>
      </c>
      <c r="BK133" s="217">
        <f>ROUND(I133*H133,2)</f>
        <v>0</v>
      </c>
      <c r="BL133" s="16" t="s">
        <v>128</v>
      </c>
      <c r="BM133" s="216" t="s">
        <v>221</v>
      </c>
    </row>
    <row r="134" s="2" customFormat="1">
      <c r="A134" s="37"/>
      <c r="B134" s="38"/>
      <c r="C134" s="39"/>
      <c r="D134" s="218" t="s">
        <v>130</v>
      </c>
      <c r="E134" s="39"/>
      <c r="F134" s="219" t="s">
        <v>222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84</v>
      </c>
    </row>
    <row r="135" s="2" customFormat="1" ht="44.25" customHeight="1">
      <c r="A135" s="37"/>
      <c r="B135" s="38"/>
      <c r="C135" s="204" t="s">
        <v>223</v>
      </c>
      <c r="D135" s="204" t="s">
        <v>124</v>
      </c>
      <c r="E135" s="205" t="s">
        <v>224</v>
      </c>
      <c r="F135" s="206" t="s">
        <v>225</v>
      </c>
      <c r="G135" s="207" t="s">
        <v>127</v>
      </c>
      <c r="H135" s="208">
        <v>1.6000000000000001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45</v>
      </c>
      <c r="O135" s="83"/>
      <c r="P135" s="214">
        <f>O135*H135</f>
        <v>0</v>
      </c>
      <c r="Q135" s="214">
        <v>0.19</v>
      </c>
      <c r="R135" s="214">
        <f>Q135*H135</f>
        <v>0.30400000000000005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128</v>
      </c>
      <c r="AT135" s="216" t="s">
        <v>124</v>
      </c>
      <c r="AU135" s="216" t="s">
        <v>84</v>
      </c>
      <c r="AY135" s="16" t="s">
        <v>122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82</v>
      </c>
      <c r="BK135" s="217">
        <f>ROUND(I135*H135,2)</f>
        <v>0</v>
      </c>
      <c r="BL135" s="16" t="s">
        <v>128</v>
      </c>
      <c r="BM135" s="216" t="s">
        <v>226</v>
      </c>
    </row>
    <row r="136" s="2" customFormat="1">
      <c r="A136" s="37"/>
      <c r="B136" s="38"/>
      <c r="C136" s="39"/>
      <c r="D136" s="218" t="s">
        <v>130</v>
      </c>
      <c r="E136" s="39"/>
      <c r="F136" s="219" t="s">
        <v>227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130</v>
      </c>
      <c r="AU136" s="16" t="s">
        <v>84</v>
      </c>
    </row>
    <row r="137" s="2" customFormat="1">
      <c r="A137" s="37"/>
      <c r="B137" s="38"/>
      <c r="C137" s="39"/>
      <c r="D137" s="223" t="s">
        <v>152</v>
      </c>
      <c r="E137" s="39"/>
      <c r="F137" s="224" t="s">
        <v>228</v>
      </c>
      <c r="G137" s="39"/>
      <c r="H137" s="39"/>
      <c r="I137" s="220"/>
      <c r="J137" s="39"/>
      <c r="K137" s="39"/>
      <c r="L137" s="43"/>
      <c r="M137" s="221"/>
      <c r="N137" s="222"/>
      <c r="O137" s="83"/>
      <c r="P137" s="83"/>
      <c r="Q137" s="83"/>
      <c r="R137" s="83"/>
      <c r="S137" s="83"/>
      <c r="T137" s="84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152</v>
      </c>
      <c r="AU137" s="16" t="s">
        <v>84</v>
      </c>
    </row>
    <row r="138" s="2" customFormat="1" ht="44.25" customHeight="1">
      <c r="A138" s="37"/>
      <c r="B138" s="38"/>
      <c r="C138" s="204" t="s">
        <v>7</v>
      </c>
      <c r="D138" s="204" t="s">
        <v>124</v>
      </c>
      <c r="E138" s="205" t="s">
        <v>229</v>
      </c>
      <c r="F138" s="206" t="s">
        <v>230</v>
      </c>
      <c r="G138" s="207" t="s">
        <v>127</v>
      </c>
      <c r="H138" s="208">
        <v>1.6000000000000001</v>
      </c>
      <c r="I138" s="209"/>
      <c r="J138" s="210">
        <f>ROUND(I138*H138,2)</f>
        <v>0</v>
      </c>
      <c r="K138" s="211"/>
      <c r="L138" s="43"/>
      <c r="M138" s="212" t="s">
        <v>19</v>
      </c>
      <c r="N138" s="213" t="s">
        <v>45</v>
      </c>
      <c r="O138" s="83"/>
      <c r="P138" s="214">
        <f>O138*H138</f>
        <v>0</v>
      </c>
      <c r="Q138" s="214">
        <v>0.26375999999999999</v>
      </c>
      <c r="R138" s="214">
        <f>Q138*H138</f>
        <v>0.422016</v>
      </c>
      <c r="S138" s="214">
        <v>0</v>
      </c>
      <c r="T138" s="21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6" t="s">
        <v>128</v>
      </c>
      <c r="AT138" s="216" t="s">
        <v>124</v>
      </c>
      <c r="AU138" s="216" t="s">
        <v>84</v>
      </c>
      <c r="AY138" s="16" t="s">
        <v>122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82</v>
      </c>
      <c r="BK138" s="217">
        <f>ROUND(I138*H138,2)</f>
        <v>0</v>
      </c>
      <c r="BL138" s="16" t="s">
        <v>128</v>
      </c>
      <c r="BM138" s="216" t="s">
        <v>231</v>
      </c>
    </row>
    <row r="139" s="2" customFormat="1">
      <c r="A139" s="37"/>
      <c r="B139" s="38"/>
      <c r="C139" s="39"/>
      <c r="D139" s="218" t="s">
        <v>130</v>
      </c>
      <c r="E139" s="39"/>
      <c r="F139" s="219" t="s">
        <v>232</v>
      </c>
      <c r="G139" s="39"/>
      <c r="H139" s="39"/>
      <c r="I139" s="220"/>
      <c r="J139" s="39"/>
      <c r="K139" s="39"/>
      <c r="L139" s="43"/>
      <c r="M139" s="221"/>
      <c r="N139" s="222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84</v>
      </c>
    </row>
    <row r="140" s="2" customFormat="1">
      <c r="A140" s="37"/>
      <c r="B140" s="38"/>
      <c r="C140" s="39"/>
      <c r="D140" s="223" t="s">
        <v>152</v>
      </c>
      <c r="E140" s="39"/>
      <c r="F140" s="224" t="s">
        <v>228</v>
      </c>
      <c r="G140" s="39"/>
      <c r="H140" s="39"/>
      <c r="I140" s="220"/>
      <c r="J140" s="39"/>
      <c r="K140" s="39"/>
      <c r="L140" s="43"/>
      <c r="M140" s="221"/>
      <c r="N140" s="222"/>
      <c r="O140" s="83"/>
      <c r="P140" s="83"/>
      <c r="Q140" s="83"/>
      <c r="R140" s="83"/>
      <c r="S140" s="83"/>
      <c r="T140" s="84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152</v>
      </c>
      <c r="AU140" s="16" t="s">
        <v>84</v>
      </c>
    </row>
    <row r="141" s="2" customFormat="1" ht="37.8" customHeight="1">
      <c r="A141" s="37"/>
      <c r="B141" s="38"/>
      <c r="C141" s="204" t="s">
        <v>233</v>
      </c>
      <c r="D141" s="204" t="s">
        <v>124</v>
      </c>
      <c r="E141" s="205" t="s">
        <v>234</v>
      </c>
      <c r="F141" s="206" t="s">
        <v>235</v>
      </c>
      <c r="G141" s="207" t="s">
        <v>127</v>
      </c>
      <c r="H141" s="208">
        <v>339.13999999999999</v>
      </c>
      <c r="I141" s="209"/>
      <c r="J141" s="210">
        <f>ROUND(I141*H141,2)</f>
        <v>0</v>
      </c>
      <c r="K141" s="211"/>
      <c r="L141" s="43"/>
      <c r="M141" s="212" t="s">
        <v>19</v>
      </c>
      <c r="N141" s="213" t="s">
        <v>45</v>
      </c>
      <c r="O141" s="83"/>
      <c r="P141" s="214">
        <f>O141*H141</f>
        <v>0</v>
      </c>
      <c r="Q141" s="214">
        <v>0.23000000000000001</v>
      </c>
      <c r="R141" s="214">
        <f>Q141*H141</f>
        <v>78.002200000000002</v>
      </c>
      <c r="S141" s="214">
        <v>0</v>
      </c>
      <c r="T141" s="215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16" t="s">
        <v>128</v>
      </c>
      <c r="AT141" s="216" t="s">
        <v>124</v>
      </c>
      <c r="AU141" s="216" t="s">
        <v>84</v>
      </c>
      <c r="AY141" s="16" t="s">
        <v>122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6" t="s">
        <v>82</v>
      </c>
      <c r="BK141" s="217">
        <f>ROUND(I141*H141,2)</f>
        <v>0</v>
      </c>
      <c r="BL141" s="16" t="s">
        <v>128</v>
      </c>
      <c r="BM141" s="216" t="s">
        <v>236</v>
      </c>
    </row>
    <row r="142" s="2" customFormat="1">
      <c r="A142" s="37"/>
      <c r="B142" s="38"/>
      <c r="C142" s="39"/>
      <c r="D142" s="218" t="s">
        <v>130</v>
      </c>
      <c r="E142" s="39"/>
      <c r="F142" s="219" t="s">
        <v>237</v>
      </c>
      <c r="G142" s="39"/>
      <c r="H142" s="39"/>
      <c r="I142" s="220"/>
      <c r="J142" s="39"/>
      <c r="K142" s="39"/>
      <c r="L142" s="43"/>
      <c r="M142" s="221"/>
      <c r="N142" s="222"/>
      <c r="O142" s="83"/>
      <c r="P142" s="83"/>
      <c r="Q142" s="83"/>
      <c r="R142" s="83"/>
      <c r="S142" s="83"/>
      <c r="T142" s="84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130</v>
      </c>
      <c r="AU142" s="16" t="s">
        <v>84</v>
      </c>
    </row>
    <row r="143" s="2" customFormat="1" ht="24.15" customHeight="1">
      <c r="A143" s="37"/>
      <c r="B143" s="38"/>
      <c r="C143" s="204" t="s">
        <v>238</v>
      </c>
      <c r="D143" s="204" t="s">
        <v>124</v>
      </c>
      <c r="E143" s="205" t="s">
        <v>239</v>
      </c>
      <c r="F143" s="206" t="s">
        <v>240</v>
      </c>
      <c r="G143" s="207" t="s">
        <v>127</v>
      </c>
      <c r="H143" s="208">
        <v>2839.6399999999999</v>
      </c>
      <c r="I143" s="209"/>
      <c r="J143" s="210">
        <f>ROUND(I143*H143,2)</f>
        <v>0</v>
      </c>
      <c r="K143" s="211"/>
      <c r="L143" s="43"/>
      <c r="M143" s="212" t="s">
        <v>19</v>
      </c>
      <c r="N143" s="213" t="s">
        <v>45</v>
      </c>
      <c r="O143" s="83"/>
      <c r="P143" s="214">
        <f>O143*H143</f>
        <v>0</v>
      </c>
      <c r="Q143" s="214">
        <v>0.0056100000000000004</v>
      </c>
      <c r="R143" s="214">
        <f>Q143*H143</f>
        <v>15.930380400000001</v>
      </c>
      <c r="S143" s="214">
        <v>0</v>
      </c>
      <c r="T143" s="215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16" t="s">
        <v>128</v>
      </c>
      <c r="AT143" s="216" t="s">
        <v>124</v>
      </c>
      <c r="AU143" s="216" t="s">
        <v>84</v>
      </c>
      <c r="AY143" s="16" t="s">
        <v>122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82</v>
      </c>
      <c r="BK143" s="217">
        <f>ROUND(I143*H143,2)</f>
        <v>0</v>
      </c>
      <c r="BL143" s="16" t="s">
        <v>128</v>
      </c>
      <c r="BM143" s="216" t="s">
        <v>241</v>
      </c>
    </row>
    <row r="144" s="2" customFormat="1">
      <c r="A144" s="37"/>
      <c r="B144" s="38"/>
      <c r="C144" s="39"/>
      <c r="D144" s="218" t="s">
        <v>130</v>
      </c>
      <c r="E144" s="39"/>
      <c r="F144" s="219" t="s">
        <v>242</v>
      </c>
      <c r="G144" s="39"/>
      <c r="H144" s="39"/>
      <c r="I144" s="220"/>
      <c r="J144" s="39"/>
      <c r="K144" s="39"/>
      <c r="L144" s="43"/>
      <c r="M144" s="221"/>
      <c r="N144" s="222"/>
      <c r="O144" s="83"/>
      <c r="P144" s="83"/>
      <c r="Q144" s="83"/>
      <c r="R144" s="83"/>
      <c r="S144" s="83"/>
      <c r="T144" s="84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130</v>
      </c>
      <c r="AU144" s="16" t="s">
        <v>84</v>
      </c>
    </row>
    <row r="145" s="2" customFormat="1" ht="24.15" customHeight="1">
      <c r="A145" s="37"/>
      <c r="B145" s="38"/>
      <c r="C145" s="204" t="s">
        <v>243</v>
      </c>
      <c r="D145" s="204" t="s">
        <v>124</v>
      </c>
      <c r="E145" s="205" t="s">
        <v>244</v>
      </c>
      <c r="F145" s="206" t="s">
        <v>245</v>
      </c>
      <c r="G145" s="207" t="s">
        <v>127</v>
      </c>
      <c r="H145" s="208">
        <v>2637.5300000000002</v>
      </c>
      <c r="I145" s="209"/>
      <c r="J145" s="210">
        <f>ROUND(I145*H145,2)</f>
        <v>0</v>
      </c>
      <c r="K145" s="211"/>
      <c r="L145" s="43"/>
      <c r="M145" s="212" t="s">
        <v>19</v>
      </c>
      <c r="N145" s="213" t="s">
        <v>45</v>
      </c>
      <c r="O145" s="83"/>
      <c r="P145" s="214">
        <f>O145*H145</f>
        <v>0</v>
      </c>
      <c r="Q145" s="214">
        <v>0.00031</v>
      </c>
      <c r="R145" s="214">
        <f>Q145*H145</f>
        <v>0.81763430000000004</v>
      </c>
      <c r="S145" s="214">
        <v>0</v>
      </c>
      <c r="T145" s="215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16" t="s">
        <v>128</v>
      </c>
      <c r="AT145" s="216" t="s">
        <v>124</v>
      </c>
      <c r="AU145" s="216" t="s">
        <v>84</v>
      </c>
      <c r="AY145" s="16" t="s">
        <v>122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6" t="s">
        <v>82</v>
      </c>
      <c r="BK145" s="217">
        <f>ROUND(I145*H145,2)</f>
        <v>0</v>
      </c>
      <c r="BL145" s="16" t="s">
        <v>128</v>
      </c>
      <c r="BM145" s="216" t="s">
        <v>246</v>
      </c>
    </row>
    <row r="146" s="2" customFormat="1">
      <c r="A146" s="37"/>
      <c r="B146" s="38"/>
      <c r="C146" s="39"/>
      <c r="D146" s="218" t="s">
        <v>130</v>
      </c>
      <c r="E146" s="39"/>
      <c r="F146" s="219" t="s">
        <v>247</v>
      </c>
      <c r="G146" s="39"/>
      <c r="H146" s="39"/>
      <c r="I146" s="220"/>
      <c r="J146" s="39"/>
      <c r="K146" s="39"/>
      <c r="L146" s="43"/>
      <c r="M146" s="221"/>
      <c r="N146" s="222"/>
      <c r="O146" s="83"/>
      <c r="P146" s="83"/>
      <c r="Q146" s="83"/>
      <c r="R146" s="83"/>
      <c r="S146" s="83"/>
      <c r="T146" s="84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130</v>
      </c>
      <c r="AU146" s="16" t="s">
        <v>84</v>
      </c>
    </row>
    <row r="147" s="2" customFormat="1" ht="49.05" customHeight="1">
      <c r="A147" s="37"/>
      <c r="B147" s="38"/>
      <c r="C147" s="204" t="s">
        <v>248</v>
      </c>
      <c r="D147" s="204" t="s">
        <v>124</v>
      </c>
      <c r="E147" s="205" t="s">
        <v>249</v>
      </c>
      <c r="F147" s="206" t="s">
        <v>250</v>
      </c>
      <c r="G147" s="207" t="s">
        <v>127</v>
      </c>
      <c r="H147" s="208">
        <v>2549.8800000000001</v>
      </c>
      <c r="I147" s="209"/>
      <c r="J147" s="210">
        <f>ROUND(I147*H147,2)</f>
        <v>0</v>
      </c>
      <c r="K147" s="211"/>
      <c r="L147" s="43"/>
      <c r="M147" s="212" t="s">
        <v>19</v>
      </c>
      <c r="N147" s="213" t="s">
        <v>45</v>
      </c>
      <c r="O147" s="83"/>
      <c r="P147" s="214">
        <f>O147*H147</f>
        <v>0</v>
      </c>
      <c r="Q147" s="214">
        <v>0.10373</v>
      </c>
      <c r="R147" s="214">
        <f>Q147*H147</f>
        <v>264.49905240000004</v>
      </c>
      <c r="S147" s="214">
        <v>0</v>
      </c>
      <c r="T147" s="215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16" t="s">
        <v>128</v>
      </c>
      <c r="AT147" s="216" t="s">
        <v>124</v>
      </c>
      <c r="AU147" s="216" t="s">
        <v>84</v>
      </c>
      <c r="AY147" s="16" t="s">
        <v>122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6" t="s">
        <v>82</v>
      </c>
      <c r="BK147" s="217">
        <f>ROUND(I147*H147,2)</f>
        <v>0</v>
      </c>
      <c r="BL147" s="16" t="s">
        <v>128</v>
      </c>
      <c r="BM147" s="216" t="s">
        <v>251</v>
      </c>
    </row>
    <row r="148" s="2" customFormat="1">
      <c r="A148" s="37"/>
      <c r="B148" s="38"/>
      <c r="C148" s="39"/>
      <c r="D148" s="218" t="s">
        <v>130</v>
      </c>
      <c r="E148" s="39"/>
      <c r="F148" s="219" t="s">
        <v>252</v>
      </c>
      <c r="G148" s="39"/>
      <c r="H148" s="39"/>
      <c r="I148" s="220"/>
      <c r="J148" s="39"/>
      <c r="K148" s="39"/>
      <c r="L148" s="43"/>
      <c r="M148" s="221"/>
      <c r="N148" s="222"/>
      <c r="O148" s="83"/>
      <c r="P148" s="83"/>
      <c r="Q148" s="83"/>
      <c r="R148" s="83"/>
      <c r="S148" s="83"/>
      <c r="T148" s="84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130</v>
      </c>
      <c r="AU148" s="16" t="s">
        <v>84</v>
      </c>
    </row>
    <row r="149" s="12" customFormat="1" ht="22.8" customHeight="1">
      <c r="A149" s="12"/>
      <c r="B149" s="188"/>
      <c r="C149" s="189"/>
      <c r="D149" s="190" t="s">
        <v>73</v>
      </c>
      <c r="E149" s="202" t="s">
        <v>169</v>
      </c>
      <c r="F149" s="202" t="s">
        <v>253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SUM(P150:P155)</f>
        <v>0</v>
      </c>
      <c r="Q149" s="196"/>
      <c r="R149" s="197">
        <f>SUM(R150:R155)</f>
        <v>0.016888</v>
      </c>
      <c r="S149" s="196"/>
      <c r="T149" s="198">
        <f>SUM(T150:T155)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82</v>
      </c>
      <c r="AT149" s="200" t="s">
        <v>73</v>
      </c>
      <c r="AU149" s="200" t="s">
        <v>82</v>
      </c>
      <c r="AY149" s="199" t="s">
        <v>122</v>
      </c>
      <c r="BK149" s="201">
        <f>SUM(BK150:BK155)</f>
        <v>0</v>
      </c>
    </row>
    <row r="150" s="2" customFormat="1" ht="24.15" customHeight="1">
      <c r="A150" s="37"/>
      <c r="B150" s="38"/>
      <c r="C150" s="204" t="s">
        <v>254</v>
      </c>
      <c r="D150" s="204" t="s">
        <v>124</v>
      </c>
      <c r="E150" s="205" t="s">
        <v>255</v>
      </c>
      <c r="F150" s="206" t="s">
        <v>256</v>
      </c>
      <c r="G150" s="207" t="s">
        <v>134</v>
      </c>
      <c r="H150" s="208">
        <v>2</v>
      </c>
      <c r="I150" s="209"/>
      <c r="J150" s="210">
        <f>ROUND(I150*H150,2)</f>
        <v>0</v>
      </c>
      <c r="K150" s="211"/>
      <c r="L150" s="43"/>
      <c r="M150" s="212" t="s">
        <v>19</v>
      </c>
      <c r="N150" s="213" t="s">
        <v>45</v>
      </c>
      <c r="O150" s="83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16" t="s">
        <v>128</v>
      </c>
      <c r="AT150" s="216" t="s">
        <v>124</v>
      </c>
      <c r="AU150" s="216" t="s">
        <v>84</v>
      </c>
      <c r="AY150" s="16" t="s">
        <v>122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82</v>
      </c>
      <c r="BK150" s="217">
        <f>ROUND(I150*H150,2)</f>
        <v>0</v>
      </c>
      <c r="BL150" s="16" t="s">
        <v>128</v>
      </c>
      <c r="BM150" s="216" t="s">
        <v>257</v>
      </c>
    </row>
    <row r="151" s="2" customFormat="1" ht="16.5" customHeight="1">
      <c r="A151" s="37"/>
      <c r="B151" s="38"/>
      <c r="C151" s="225" t="s">
        <v>258</v>
      </c>
      <c r="D151" s="225" t="s">
        <v>259</v>
      </c>
      <c r="E151" s="226" t="s">
        <v>260</v>
      </c>
      <c r="F151" s="227" t="s">
        <v>261</v>
      </c>
      <c r="G151" s="228" t="s">
        <v>134</v>
      </c>
      <c r="H151" s="229">
        <v>2</v>
      </c>
      <c r="I151" s="230"/>
      <c r="J151" s="231">
        <f>ROUND(I151*H151,2)</f>
        <v>0</v>
      </c>
      <c r="K151" s="232"/>
      <c r="L151" s="233"/>
      <c r="M151" s="234" t="s">
        <v>19</v>
      </c>
      <c r="N151" s="235" t="s">
        <v>45</v>
      </c>
      <c r="O151" s="83"/>
      <c r="P151" s="214">
        <f>O151*H151</f>
        <v>0</v>
      </c>
      <c r="Q151" s="214">
        <v>0.0020999999999999999</v>
      </c>
      <c r="R151" s="214">
        <f>Q151*H151</f>
        <v>0.0041999999999999997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163</v>
      </c>
      <c r="AT151" s="216" t="s">
        <v>259</v>
      </c>
      <c r="AU151" s="216" t="s">
        <v>84</v>
      </c>
      <c r="AY151" s="16" t="s">
        <v>122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82</v>
      </c>
      <c r="BK151" s="217">
        <f>ROUND(I151*H151,2)</f>
        <v>0</v>
      </c>
      <c r="BL151" s="16" t="s">
        <v>128</v>
      </c>
      <c r="BM151" s="216" t="s">
        <v>262</v>
      </c>
    </row>
    <row r="152" s="2" customFormat="1" ht="62.7" customHeight="1">
      <c r="A152" s="37"/>
      <c r="B152" s="38"/>
      <c r="C152" s="204" t="s">
        <v>263</v>
      </c>
      <c r="D152" s="204" t="s">
        <v>124</v>
      </c>
      <c r="E152" s="205" t="s">
        <v>264</v>
      </c>
      <c r="F152" s="206" t="s">
        <v>265</v>
      </c>
      <c r="G152" s="207" t="s">
        <v>266</v>
      </c>
      <c r="H152" s="208">
        <v>20.800000000000001</v>
      </c>
      <c r="I152" s="209"/>
      <c r="J152" s="210">
        <f>ROUND(I152*H152,2)</f>
        <v>0</v>
      </c>
      <c r="K152" s="211"/>
      <c r="L152" s="43"/>
      <c r="M152" s="212" t="s">
        <v>19</v>
      </c>
      <c r="N152" s="213" t="s">
        <v>45</v>
      </c>
      <c r="O152" s="83"/>
      <c r="P152" s="214">
        <f>O152*H152</f>
        <v>0</v>
      </c>
      <c r="Q152" s="214">
        <v>0.00060999999999999997</v>
      </c>
      <c r="R152" s="214">
        <f>Q152*H152</f>
        <v>0.012688</v>
      </c>
      <c r="S152" s="214">
        <v>0</v>
      </c>
      <c r="T152" s="215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16" t="s">
        <v>128</v>
      </c>
      <c r="AT152" s="216" t="s">
        <v>124</v>
      </c>
      <c r="AU152" s="216" t="s">
        <v>84</v>
      </c>
      <c r="AY152" s="16" t="s">
        <v>122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6" t="s">
        <v>82</v>
      </c>
      <c r="BK152" s="217">
        <f>ROUND(I152*H152,2)</f>
        <v>0</v>
      </c>
      <c r="BL152" s="16" t="s">
        <v>128</v>
      </c>
      <c r="BM152" s="216" t="s">
        <v>267</v>
      </c>
    </row>
    <row r="153" s="2" customFormat="1">
      <c r="A153" s="37"/>
      <c r="B153" s="38"/>
      <c r="C153" s="39"/>
      <c r="D153" s="218" t="s">
        <v>130</v>
      </c>
      <c r="E153" s="39"/>
      <c r="F153" s="219" t="s">
        <v>268</v>
      </c>
      <c r="G153" s="39"/>
      <c r="H153" s="39"/>
      <c r="I153" s="220"/>
      <c r="J153" s="39"/>
      <c r="K153" s="39"/>
      <c r="L153" s="43"/>
      <c r="M153" s="221"/>
      <c r="N153" s="222"/>
      <c r="O153" s="83"/>
      <c r="P153" s="83"/>
      <c r="Q153" s="83"/>
      <c r="R153" s="83"/>
      <c r="S153" s="83"/>
      <c r="T153" s="84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130</v>
      </c>
      <c r="AU153" s="16" t="s">
        <v>84</v>
      </c>
    </row>
    <row r="154" s="2" customFormat="1" ht="24.15" customHeight="1">
      <c r="A154" s="37"/>
      <c r="B154" s="38"/>
      <c r="C154" s="204" t="s">
        <v>269</v>
      </c>
      <c r="D154" s="204" t="s">
        <v>124</v>
      </c>
      <c r="E154" s="205" t="s">
        <v>270</v>
      </c>
      <c r="F154" s="206" t="s">
        <v>271</v>
      </c>
      <c r="G154" s="207" t="s">
        <v>266</v>
      </c>
      <c r="H154" s="208">
        <v>20.800000000000001</v>
      </c>
      <c r="I154" s="209"/>
      <c r="J154" s="210">
        <f>ROUND(I154*H154,2)</f>
        <v>0</v>
      </c>
      <c r="K154" s="211"/>
      <c r="L154" s="43"/>
      <c r="M154" s="212" t="s">
        <v>19</v>
      </c>
      <c r="N154" s="213" t="s">
        <v>45</v>
      </c>
      <c r="O154" s="83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16" t="s">
        <v>128</v>
      </c>
      <c r="AT154" s="216" t="s">
        <v>124</v>
      </c>
      <c r="AU154" s="216" t="s">
        <v>84</v>
      </c>
      <c r="AY154" s="16" t="s">
        <v>122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82</v>
      </c>
      <c r="BK154" s="217">
        <f>ROUND(I154*H154,2)</f>
        <v>0</v>
      </c>
      <c r="BL154" s="16" t="s">
        <v>128</v>
      </c>
      <c r="BM154" s="216" t="s">
        <v>272</v>
      </c>
    </row>
    <row r="155" s="2" customFormat="1">
      <c r="A155" s="37"/>
      <c r="B155" s="38"/>
      <c r="C155" s="39"/>
      <c r="D155" s="218" t="s">
        <v>130</v>
      </c>
      <c r="E155" s="39"/>
      <c r="F155" s="219" t="s">
        <v>273</v>
      </c>
      <c r="G155" s="39"/>
      <c r="H155" s="39"/>
      <c r="I155" s="220"/>
      <c r="J155" s="39"/>
      <c r="K155" s="39"/>
      <c r="L155" s="43"/>
      <c r="M155" s="221"/>
      <c r="N155" s="222"/>
      <c r="O155" s="83"/>
      <c r="P155" s="83"/>
      <c r="Q155" s="83"/>
      <c r="R155" s="83"/>
      <c r="S155" s="83"/>
      <c r="T155" s="84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130</v>
      </c>
      <c r="AU155" s="16" t="s">
        <v>84</v>
      </c>
    </row>
    <row r="156" s="12" customFormat="1" ht="22.8" customHeight="1">
      <c r="A156" s="12"/>
      <c r="B156" s="188"/>
      <c r="C156" s="189"/>
      <c r="D156" s="190" t="s">
        <v>73</v>
      </c>
      <c r="E156" s="202" t="s">
        <v>274</v>
      </c>
      <c r="F156" s="202" t="s">
        <v>275</v>
      </c>
      <c r="G156" s="189"/>
      <c r="H156" s="189"/>
      <c r="I156" s="192"/>
      <c r="J156" s="203">
        <f>BK156</f>
        <v>0</v>
      </c>
      <c r="K156" s="189"/>
      <c r="L156" s="194"/>
      <c r="M156" s="195"/>
      <c r="N156" s="196"/>
      <c r="O156" s="196"/>
      <c r="P156" s="197">
        <f>SUM(P157:P160)</f>
        <v>0</v>
      </c>
      <c r="Q156" s="196"/>
      <c r="R156" s="197">
        <f>SUM(R157:R160)</f>
        <v>0</v>
      </c>
      <c r="S156" s="196"/>
      <c r="T156" s="198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99" t="s">
        <v>82</v>
      </c>
      <c r="AT156" s="200" t="s">
        <v>73</v>
      </c>
      <c r="AU156" s="200" t="s">
        <v>82</v>
      </c>
      <c r="AY156" s="199" t="s">
        <v>122</v>
      </c>
      <c r="BK156" s="201">
        <f>SUM(BK157:BK160)</f>
        <v>0</v>
      </c>
    </row>
    <row r="157" s="2" customFormat="1" ht="44.25" customHeight="1">
      <c r="A157" s="37"/>
      <c r="B157" s="38"/>
      <c r="C157" s="204" t="s">
        <v>276</v>
      </c>
      <c r="D157" s="204" t="s">
        <v>124</v>
      </c>
      <c r="E157" s="205" t="s">
        <v>277</v>
      </c>
      <c r="F157" s="206" t="s">
        <v>278</v>
      </c>
      <c r="G157" s="207" t="s">
        <v>279</v>
      </c>
      <c r="H157" s="208">
        <v>3588.2179999999998</v>
      </c>
      <c r="I157" s="209"/>
      <c r="J157" s="210">
        <f>ROUND(I157*H157,2)</f>
        <v>0</v>
      </c>
      <c r="K157" s="211"/>
      <c r="L157" s="43"/>
      <c r="M157" s="212" t="s">
        <v>19</v>
      </c>
      <c r="N157" s="213" t="s">
        <v>45</v>
      </c>
      <c r="O157" s="83"/>
      <c r="P157" s="214">
        <f>O157*H157</f>
        <v>0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16" t="s">
        <v>128</v>
      </c>
      <c r="AT157" s="216" t="s">
        <v>124</v>
      </c>
      <c r="AU157" s="216" t="s">
        <v>84</v>
      </c>
      <c r="AY157" s="16" t="s">
        <v>122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6" t="s">
        <v>82</v>
      </c>
      <c r="BK157" s="217">
        <f>ROUND(I157*H157,2)</f>
        <v>0</v>
      </c>
      <c r="BL157" s="16" t="s">
        <v>128</v>
      </c>
      <c r="BM157" s="216" t="s">
        <v>280</v>
      </c>
    </row>
    <row r="158" s="2" customFormat="1">
      <c r="A158" s="37"/>
      <c r="B158" s="38"/>
      <c r="C158" s="39"/>
      <c r="D158" s="218" t="s">
        <v>130</v>
      </c>
      <c r="E158" s="39"/>
      <c r="F158" s="219" t="s">
        <v>281</v>
      </c>
      <c r="G158" s="39"/>
      <c r="H158" s="39"/>
      <c r="I158" s="220"/>
      <c r="J158" s="39"/>
      <c r="K158" s="39"/>
      <c r="L158" s="43"/>
      <c r="M158" s="221"/>
      <c r="N158" s="222"/>
      <c r="O158" s="83"/>
      <c r="P158" s="83"/>
      <c r="Q158" s="83"/>
      <c r="R158" s="83"/>
      <c r="S158" s="83"/>
      <c r="T158" s="84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130</v>
      </c>
      <c r="AU158" s="16" t="s">
        <v>84</v>
      </c>
    </row>
    <row r="159" s="2" customFormat="1" ht="33" customHeight="1">
      <c r="A159" s="37"/>
      <c r="B159" s="38"/>
      <c r="C159" s="204" t="s">
        <v>282</v>
      </c>
      <c r="D159" s="204" t="s">
        <v>124</v>
      </c>
      <c r="E159" s="205" t="s">
        <v>283</v>
      </c>
      <c r="F159" s="206" t="s">
        <v>284</v>
      </c>
      <c r="G159" s="207" t="s">
        <v>279</v>
      </c>
      <c r="H159" s="208">
        <v>3588.2179999999998</v>
      </c>
      <c r="I159" s="209"/>
      <c r="J159" s="210">
        <f>ROUND(I159*H159,2)</f>
        <v>0</v>
      </c>
      <c r="K159" s="211"/>
      <c r="L159" s="43"/>
      <c r="M159" s="212" t="s">
        <v>19</v>
      </c>
      <c r="N159" s="213" t="s">
        <v>45</v>
      </c>
      <c r="O159" s="83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16" t="s">
        <v>128</v>
      </c>
      <c r="AT159" s="216" t="s">
        <v>124</v>
      </c>
      <c r="AU159" s="216" t="s">
        <v>84</v>
      </c>
      <c r="AY159" s="16" t="s">
        <v>122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6" t="s">
        <v>82</v>
      </c>
      <c r="BK159" s="217">
        <f>ROUND(I159*H159,2)</f>
        <v>0</v>
      </c>
      <c r="BL159" s="16" t="s">
        <v>128</v>
      </c>
      <c r="BM159" s="216" t="s">
        <v>285</v>
      </c>
    </row>
    <row r="160" s="2" customFormat="1">
      <c r="A160" s="37"/>
      <c r="B160" s="38"/>
      <c r="C160" s="39"/>
      <c r="D160" s="218" t="s">
        <v>130</v>
      </c>
      <c r="E160" s="39"/>
      <c r="F160" s="219" t="s">
        <v>286</v>
      </c>
      <c r="G160" s="39"/>
      <c r="H160" s="39"/>
      <c r="I160" s="220"/>
      <c r="J160" s="39"/>
      <c r="K160" s="39"/>
      <c r="L160" s="43"/>
      <c r="M160" s="236"/>
      <c r="N160" s="237"/>
      <c r="O160" s="238"/>
      <c r="P160" s="238"/>
      <c r="Q160" s="238"/>
      <c r="R160" s="238"/>
      <c r="S160" s="238"/>
      <c r="T160" s="239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130</v>
      </c>
      <c r="AU160" s="16" t="s">
        <v>84</v>
      </c>
    </row>
    <row r="161" s="2" customFormat="1" ht="6.96" customHeight="1">
      <c r="A161" s="37"/>
      <c r="B161" s="58"/>
      <c r="C161" s="59"/>
      <c r="D161" s="59"/>
      <c r="E161" s="59"/>
      <c r="F161" s="59"/>
      <c r="G161" s="59"/>
      <c r="H161" s="59"/>
      <c r="I161" s="59"/>
      <c r="J161" s="59"/>
      <c r="K161" s="59"/>
      <c r="L161" s="43"/>
      <c r="M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</row>
  </sheetData>
  <sheetProtection sheet="1" autoFilter="0" formatColumns="0" formatRows="0" objects="1" scenarios="1" spinCount="100000" saltValue="zY1JuTTUeo+k5yK0fXHoYWAdmUZLzYYgwL/2XE82+JXV72FcXmhUt/fdlXDN1dEZzaBW7E7gmzQhpxjxKw376Q==" hashValue="ubU1ZAPS2csU41AVgYRK0ey8WvG7HxaLbFe2MybQyw7nlZtUIg6lQ/FGo9yZJUCXrg4rAhfqk8TS7bZPoijSUA==" algorithmName="SHA-512" password="CC35"/>
  <autoFilter ref="C83:K160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4_02/111251103"/>
    <hyperlink ref="F90" r:id="rId2" display="https://podminky.urs.cz/item/CS_URS_2024_02/112101102"/>
    <hyperlink ref="F92" r:id="rId3" display="https://podminky.urs.cz/item/CS_URS_2024_02/112251102"/>
    <hyperlink ref="F94" r:id="rId4" display="https://podminky.urs.cz/item/CS_URS_2023_02/113154114"/>
    <hyperlink ref="F96" r:id="rId5" display="https://podminky.urs.cz/item/CS_URS_2024_02/122151405"/>
    <hyperlink ref="F99" r:id="rId6" display="https://podminky.urs.cz/item/CS_URS_2024_02/122452206"/>
    <hyperlink ref="F102" r:id="rId7" display="https://podminky.urs.cz/item/CS_URS_2024_02/122452206"/>
    <hyperlink ref="F105" r:id="rId8" display="https://podminky.urs.cz/item/CS_URS_2024_02/162351104"/>
    <hyperlink ref="F108" r:id="rId9" display="https://podminky.urs.cz/item/CS_URS_2024_02/162651112"/>
    <hyperlink ref="F111" r:id="rId10" display="https://podminky.urs.cz/item/CS_URS_2024_02/162651112"/>
    <hyperlink ref="F114" r:id="rId11" display="https://podminky.urs.cz/item/CS_URS_2024_02/171152121"/>
    <hyperlink ref="F117" r:id="rId12" display="https://podminky.urs.cz/item/CS_URS_2024_02/171251201"/>
    <hyperlink ref="F120" r:id="rId13" display="https://podminky.urs.cz/item/CS_URS_2024_02/171251201"/>
    <hyperlink ref="F123" r:id="rId14" display="https://podminky.urs.cz/item/CS_URS_2024_02/181101141"/>
    <hyperlink ref="F125" r:id="rId15" display="https://podminky.urs.cz/item/CS_URS_2024_02/181152302"/>
    <hyperlink ref="F128" r:id="rId16" display="https://podminky.urs.cz/item/CS_URS_2024_02/564851111"/>
    <hyperlink ref="F130" r:id="rId17" display="https://podminky.urs.cz/item/CS_URS_2024_02/564861111"/>
    <hyperlink ref="F132" r:id="rId18" display="https://podminky.urs.cz/item/CS_URS_2024_02/564871111"/>
    <hyperlink ref="F134" r:id="rId19" display="https://podminky.urs.cz/item/CS_URS_2024_02/565165121"/>
    <hyperlink ref="F136" r:id="rId20" display="https://podminky.urs.cz/item/CS_URS_2024_02/566901141"/>
    <hyperlink ref="F139" r:id="rId21" display="https://podminky.urs.cz/item/CS_URS_2024_02/566901161"/>
    <hyperlink ref="F142" r:id="rId22" display="https://podminky.urs.cz/item/CS_URS_2024_02/569831111"/>
    <hyperlink ref="F144" r:id="rId23" display="https://podminky.urs.cz/item/CS_URS_2024_02/573111111"/>
    <hyperlink ref="F146" r:id="rId24" display="https://podminky.urs.cz/item/CS_URS_2024_02/573211107"/>
    <hyperlink ref="F148" r:id="rId25" display="https://podminky.urs.cz/item/CS_URS_2024_02/577134121"/>
    <hyperlink ref="F153" r:id="rId26" display="https://podminky.urs.cz/item/CS_URS_2024_02/919732211"/>
    <hyperlink ref="F155" r:id="rId27" display="https://podminky.urs.cz/item/CS_URS_2024_02/919735113"/>
    <hyperlink ref="F158" r:id="rId28" display="https://podminky.urs.cz/item/CS_URS_2024_02/998225111"/>
    <hyperlink ref="F160" r:id="rId29" display="https://podminky.urs.cz/item/CS_URS_2023_02/998225111.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Polní cesty RCH3 a RCV20 v katastrálním území Netolice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287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12. 8. 2024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71.25" customHeight="1">
      <c r="A27" s="137"/>
      <c r="B27" s="138"/>
      <c r="C27" s="137"/>
      <c r="D27" s="137"/>
      <c r="E27" s="139" t="s">
        <v>39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ROUND(J85,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ROUND((SUM(BE85:BE156)),  2)</f>
        <v>0</v>
      </c>
      <c r="G33" s="37"/>
      <c r="H33" s="37"/>
      <c r="I33" s="147">
        <v>0.20999999999999999</v>
      </c>
      <c r="J33" s="146">
        <f>ROUND(((SUM(BE85:BE156))*I33),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ROUND((SUM(BF85:BF156)),  2)</f>
        <v>0</v>
      </c>
      <c r="G34" s="37"/>
      <c r="H34" s="37"/>
      <c r="I34" s="147">
        <v>0.14999999999999999</v>
      </c>
      <c r="J34" s="146">
        <f>ROUND(((SUM(BF85:BF156))*I34),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ROUND((SUM(BG85:BG156)),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ROUND((SUM(BH85:BH156)),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ROUND((SUM(BI85:BI156)),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Polní cesty RCH3 a RCV20 v katastrálním území Netolice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SO102 - Polní cesta RCV 20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Netolice</v>
      </c>
      <c r="G52" s="39"/>
      <c r="H52" s="39"/>
      <c r="I52" s="31" t="s">
        <v>23</v>
      </c>
      <c r="J52" s="71" t="str">
        <f>IF(J12="","",J12)</f>
        <v>12. 8. 2024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Státní pozemkový úřad </v>
      </c>
      <c r="G54" s="39"/>
      <c r="H54" s="39"/>
      <c r="I54" s="31" t="s">
        <v>32</v>
      </c>
      <c r="J54" s="35" t="str">
        <f>E21</f>
        <v xml:space="preserve"> S-pro servis s. r. 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99</v>
      </c>
      <c r="D57" s="161"/>
      <c r="E57" s="161"/>
      <c r="F57" s="161"/>
      <c r="G57" s="161"/>
      <c r="H57" s="161"/>
      <c r="I57" s="161"/>
      <c r="J57" s="162" t="s">
        <v>100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J85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9" customFormat="1" ht="24.96" customHeight="1">
      <c r="A60" s="9"/>
      <c r="B60" s="164"/>
      <c r="C60" s="165"/>
      <c r="D60" s="166" t="s">
        <v>102</v>
      </c>
      <c r="E60" s="167"/>
      <c r="F60" s="167"/>
      <c r="G60" s="167"/>
      <c r="H60" s="167"/>
      <c r="I60" s="167"/>
      <c r="J60" s="168">
        <f>J86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103</v>
      </c>
      <c r="E61" s="173"/>
      <c r="F61" s="173"/>
      <c r="G61" s="173"/>
      <c r="H61" s="173"/>
      <c r="I61" s="173"/>
      <c r="J61" s="174">
        <f>J87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104</v>
      </c>
      <c r="E62" s="173"/>
      <c r="F62" s="173"/>
      <c r="G62" s="173"/>
      <c r="H62" s="173"/>
      <c r="I62" s="173"/>
      <c r="J62" s="174">
        <f>J137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106</v>
      </c>
      <c r="E63" s="173"/>
      <c r="F63" s="173"/>
      <c r="G63" s="173"/>
      <c r="H63" s="173"/>
      <c r="I63" s="173"/>
      <c r="J63" s="174">
        <f>J150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4"/>
      <c r="C64" s="165"/>
      <c r="D64" s="166" t="s">
        <v>288</v>
      </c>
      <c r="E64" s="167"/>
      <c r="F64" s="167"/>
      <c r="G64" s="167"/>
      <c r="H64" s="167"/>
      <c r="I64" s="167"/>
      <c r="J64" s="168">
        <f>J153</f>
        <v>0</v>
      </c>
      <c r="K64" s="165"/>
      <c r="L64" s="16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0"/>
      <c r="C65" s="171"/>
      <c r="D65" s="172" t="s">
        <v>289</v>
      </c>
      <c r="E65" s="173"/>
      <c r="F65" s="173"/>
      <c r="G65" s="173"/>
      <c r="H65" s="173"/>
      <c r="I65" s="173"/>
      <c r="J65" s="174">
        <f>J154</f>
        <v>0</v>
      </c>
      <c r="K65" s="171"/>
      <c r="L65" s="175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="2" customFormat="1" ht="6.96" customHeight="1">
      <c r="A67" s="37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="2" customFormat="1" ht="6.96" customHeight="1">
      <c r="A71" s="37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24.96" customHeight="1">
      <c r="A72" s="37"/>
      <c r="B72" s="38"/>
      <c r="C72" s="22" t="s">
        <v>107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6.96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2" customHeight="1">
      <c r="A74" s="37"/>
      <c r="B74" s="38"/>
      <c r="C74" s="31" t="s">
        <v>16</v>
      </c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6.5" customHeight="1">
      <c r="A75" s="37"/>
      <c r="B75" s="38"/>
      <c r="C75" s="39"/>
      <c r="D75" s="39"/>
      <c r="E75" s="159" t="str">
        <f>E7</f>
        <v>Polní cesty RCH3 a RCV20 v katastrálním území Netolice</v>
      </c>
      <c r="F75" s="31"/>
      <c r="G75" s="31"/>
      <c r="H75" s="31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2" customHeight="1">
      <c r="A76" s="37"/>
      <c r="B76" s="38"/>
      <c r="C76" s="31" t="s">
        <v>96</v>
      </c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6.5" customHeight="1">
      <c r="A77" s="37"/>
      <c r="B77" s="38"/>
      <c r="C77" s="39"/>
      <c r="D77" s="39"/>
      <c r="E77" s="68" t="str">
        <f>E9</f>
        <v>SO102 - Polní cesta RCV 20</v>
      </c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6.96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2" customHeight="1">
      <c r="A79" s="37"/>
      <c r="B79" s="38"/>
      <c r="C79" s="31" t="s">
        <v>21</v>
      </c>
      <c r="D79" s="39"/>
      <c r="E79" s="39"/>
      <c r="F79" s="26" t="str">
        <f>F12</f>
        <v xml:space="preserve"> Netolice</v>
      </c>
      <c r="G79" s="39"/>
      <c r="H79" s="39"/>
      <c r="I79" s="31" t="s">
        <v>23</v>
      </c>
      <c r="J79" s="71" t="str">
        <f>IF(J12="","",J12)</f>
        <v>12. 8. 2024</v>
      </c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6.96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25</v>
      </c>
      <c r="D81" s="39"/>
      <c r="E81" s="39"/>
      <c r="F81" s="26" t="str">
        <f>E15</f>
        <v xml:space="preserve"> Státní pozemkový úřad </v>
      </c>
      <c r="G81" s="39"/>
      <c r="H81" s="39"/>
      <c r="I81" s="31" t="s">
        <v>32</v>
      </c>
      <c r="J81" s="35" t="str">
        <f>E21</f>
        <v xml:space="preserve"> S-pro servis s. r. o.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5.15" customHeight="1">
      <c r="A82" s="37"/>
      <c r="B82" s="38"/>
      <c r="C82" s="31" t="s">
        <v>30</v>
      </c>
      <c r="D82" s="39"/>
      <c r="E82" s="39"/>
      <c r="F82" s="26" t="str">
        <f>IF(E18="","",E18)</f>
        <v>Vyplň údaj</v>
      </c>
      <c r="G82" s="39"/>
      <c r="H82" s="39"/>
      <c r="I82" s="31" t="s">
        <v>36</v>
      </c>
      <c r="J82" s="35" t="str">
        <f>E24</f>
        <v xml:space="preserve"> </v>
      </c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10.32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33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11" customFormat="1" ht="29.28" customHeight="1">
      <c r="A84" s="176"/>
      <c r="B84" s="177"/>
      <c r="C84" s="178" t="s">
        <v>108</v>
      </c>
      <c r="D84" s="179" t="s">
        <v>59</v>
      </c>
      <c r="E84" s="179" t="s">
        <v>55</v>
      </c>
      <c r="F84" s="179" t="s">
        <v>56</v>
      </c>
      <c r="G84" s="179" t="s">
        <v>109</v>
      </c>
      <c r="H84" s="179" t="s">
        <v>110</v>
      </c>
      <c r="I84" s="179" t="s">
        <v>111</v>
      </c>
      <c r="J84" s="180" t="s">
        <v>100</v>
      </c>
      <c r="K84" s="181" t="s">
        <v>112</v>
      </c>
      <c r="L84" s="182"/>
      <c r="M84" s="91" t="s">
        <v>19</v>
      </c>
      <c r="N84" s="92" t="s">
        <v>44</v>
      </c>
      <c r="O84" s="92" t="s">
        <v>113</v>
      </c>
      <c r="P84" s="92" t="s">
        <v>114</v>
      </c>
      <c r="Q84" s="92" t="s">
        <v>115</v>
      </c>
      <c r="R84" s="92" t="s">
        <v>116</v>
      </c>
      <c r="S84" s="92" t="s">
        <v>117</v>
      </c>
      <c r="T84" s="93" t="s">
        <v>118</v>
      </c>
      <c r="U84" s="176"/>
      <c r="V84" s="176"/>
      <c r="W84" s="176"/>
      <c r="X84" s="176"/>
      <c r="Y84" s="176"/>
      <c r="Z84" s="176"/>
      <c r="AA84" s="176"/>
      <c r="AB84" s="176"/>
      <c r="AC84" s="176"/>
      <c r="AD84" s="176"/>
      <c r="AE84" s="176"/>
    </row>
    <row r="85" s="2" customFormat="1" ht="22.8" customHeight="1">
      <c r="A85" s="37"/>
      <c r="B85" s="38"/>
      <c r="C85" s="98" t="s">
        <v>119</v>
      </c>
      <c r="D85" s="39"/>
      <c r="E85" s="39"/>
      <c r="F85" s="39"/>
      <c r="G85" s="39"/>
      <c r="H85" s="39"/>
      <c r="I85" s="39"/>
      <c r="J85" s="183">
        <f>BK85</f>
        <v>0</v>
      </c>
      <c r="K85" s="39"/>
      <c r="L85" s="43"/>
      <c r="M85" s="94"/>
      <c r="N85" s="184"/>
      <c r="O85" s="95"/>
      <c r="P85" s="185">
        <f>P86+P153</f>
        <v>0</v>
      </c>
      <c r="Q85" s="95"/>
      <c r="R85" s="185">
        <f>R86+R153</f>
        <v>4538.1612586000001</v>
      </c>
      <c r="S85" s="95"/>
      <c r="T85" s="186">
        <f>T86+T153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16" t="s">
        <v>73</v>
      </c>
      <c r="AU85" s="16" t="s">
        <v>101</v>
      </c>
      <c r="BK85" s="187">
        <f>BK86+BK153</f>
        <v>0</v>
      </c>
    </row>
    <row r="86" s="12" customFormat="1" ht="25.92" customHeight="1">
      <c r="A86" s="12"/>
      <c r="B86" s="188"/>
      <c r="C86" s="189"/>
      <c r="D86" s="190" t="s">
        <v>73</v>
      </c>
      <c r="E86" s="191" t="s">
        <v>120</v>
      </c>
      <c r="F86" s="191" t="s">
        <v>121</v>
      </c>
      <c r="G86" s="189"/>
      <c r="H86" s="189"/>
      <c r="I86" s="192"/>
      <c r="J86" s="193">
        <f>BK86</f>
        <v>0</v>
      </c>
      <c r="K86" s="189"/>
      <c r="L86" s="194"/>
      <c r="M86" s="195"/>
      <c r="N86" s="196"/>
      <c r="O86" s="196"/>
      <c r="P86" s="197">
        <f>P87+P137+P150</f>
        <v>0</v>
      </c>
      <c r="Q86" s="196"/>
      <c r="R86" s="197">
        <f>R87+R137+R150</f>
        <v>4518.1472586</v>
      </c>
      <c r="S86" s="196"/>
      <c r="T86" s="198">
        <f>T87+T137+T150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82</v>
      </c>
      <c r="AT86" s="200" t="s">
        <v>73</v>
      </c>
      <c r="AU86" s="200" t="s">
        <v>74</v>
      </c>
      <c r="AY86" s="199" t="s">
        <v>122</v>
      </c>
      <c r="BK86" s="201">
        <f>BK87+BK137+BK150</f>
        <v>0</v>
      </c>
    </row>
    <row r="87" s="12" customFormat="1" ht="22.8" customHeight="1">
      <c r="A87" s="12"/>
      <c r="B87" s="188"/>
      <c r="C87" s="189"/>
      <c r="D87" s="190" t="s">
        <v>73</v>
      </c>
      <c r="E87" s="202" t="s">
        <v>82</v>
      </c>
      <c r="F87" s="202" t="s">
        <v>123</v>
      </c>
      <c r="G87" s="189"/>
      <c r="H87" s="189"/>
      <c r="I87" s="192"/>
      <c r="J87" s="203">
        <f>BK87</f>
        <v>0</v>
      </c>
      <c r="K87" s="189"/>
      <c r="L87" s="194"/>
      <c r="M87" s="195"/>
      <c r="N87" s="196"/>
      <c r="O87" s="196"/>
      <c r="P87" s="197">
        <f>SUM(P88:P136)</f>
        <v>0</v>
      </c>
      <c r="Q87" s="196"/>
      <c r="R87" s="197">
        <f>SUM(R88:R136)</f>
        <v>0</v>
      </c>
      <c r="S87" s="196"/>
      <c r="T87" s="198">
        <f>SUM(T88:T136)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199" t="s">
        <v>82</v>
      </c>
      <c r="AT87" s="200" t="s">
        <v>73</v>
      </c>
      <c r="AU87" s="200" t="s">
        <v>82</v>
      </c>
      <c r="AY87" s="199" t="s">
        <v>122</v>
      </c>
      <c r="BK87" s="201">
        <f>SUM(BK88:BK136)</f>
        <v>0</v>
      </c>
    </row>
    <row r="88" s="2" customFormat="1" ht="49.05" customHeight="1">
      <c r="A88" s="37"/>
      <c r="B88" s="38"/>
      <c r="C88" s="204" t="s">
        <v>82</v>
      </c>
      <c r="D88" s="204" t="s">
        <v>124</v>
      </c>
      <c r="E88" s="205" t="s">
        <v>125</v>
      </c>
      <c r="F88" s="206" t="s">
        <v>126</v>
      </c>
      <c r="G88" s="207" t="s">
        <v>127</v>
      </c>
      <c r="H88" s="208">
        <v>4645</v>
      </c>
      <c r="I88" s="209"/>
      <c r="J88" s="210">
        <f>ROUND(I88*H88,2)</f>
        <v>0</v>
      </c>
      <c r="K88" s="211"/>
      <c r="L88" s="43"/>
      <c r="M88" s="212" t="s">
        <v>19</v>
      </c>
      <c r="N88" s="213" t="s">
        <v>45</v>
      </c>
      <c r="O88" s="83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6" t="s">
        <v>128</v>
      </c>
      <c r="AT88" s="216" t="s">
        <v>124</v>
      </c>
      <c r="AU88" s="216" t="s">
        <v>84</v>
      </c>
      <c r="AY88" s="16" t="s">
        <v>122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6" t="s">
        <v>82</v>
      </c>
      <c r="BK88" s="217">
        <f>ROUND(I88*H88,2)</f>
        <v>0</v>
      </c>
      <c r="BL88" s="16" t="s">
        <v>128</v>
      </c>
      <c r="BM88" s="216" t="s">
        <v>290</v>
      </c>
    </row>
    <row r="89" s="2" customFormat="1">
      <c r="A89" s="37"/>
      <c r="B89" s="38"/>
      <c r="C89" s="39"/>
      <c r="D89" s="218" t="s">
        <v>130</v>
      </c>
      <c r="E89" s="39"/>
      <c r="F89" s="219" t="s">
        <v>131</v>
      </c>
      <c r="G89" s="39"/>
      <c r="H89" s="39"/>
      <c r="I89" s="220"/>
      <c r="J89" s="39"/>
      <c r="K89" s="39"/>
      <c r="L89" s="43"/>
      <c r="M89" s="221"/>
      <c r="N89" s="222"/>
      <c r="O89" s="83"/>
      <c r="P89" s="83"/>
      <c r="Q89" s="83"/>
      <c r="R89" s="83"/>
      <c r="S89" s="83"/>
      <c r="T89" s="84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16" t="s">
        <v>130</v>
      </c>
      <c r="AU89" s="16" t="s">
        <v>84</v>
      </c>
    </row>
    <row r="90" s="2" customFormat="1" ht="33" customHeight="1">
      <c r="A90" s="37"/>
      <c r="B90" s="38"/>
      <c r="C90" s="204" t="s">
        <v>84</v>
      </c>
      <c r="D90" s="204" t="s">
        <v>124</v>
      </c>
      <c r="E90" s="205" t="s">
        <v>132</v>
      </c>
      <c r="F90" s="206" t="s">
        <v>133</v>
      </c>
      <c r="G90" s="207" t="s">
        <v>134</v>
      </c>
      <c r="H90" s="208">
        <v>20</v>
      </c>
      <c r="I90" s="209"/>
      <c r="J90" s="210">
        <f>ROUND(I90*H90,2)</f>
        <v>0</v>
      </c>
      <c r="K90" s="211"/>
      <c r="L90" s="43"/>
      <c r="M90" s="212" t="s">
        <v>19</v>
      </c>
      <c r="N90" s="213" t="s">
        <v>45</v>
      </c>
      <c r="O90" s="83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6" t="s">
        <v>128</v>
      </c>
      <c r="AT90" s="216" t="s">
        <v>124</v>
      </c>
      <c r="AU90" s="216" t="s">
        <v>84</v>
      </c>
      <c r="AY90" s="16" t="s">
        <v>122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82</v>
      </c>
      <c r="BK90" s="217">
        <f>ROUND(I90*H90,2)</f>
        <v>0</v>
      </c>
      <c r="BL90" s="16" t="s">
        <v>128</v>
      </c>
      <c r="BM90" s="216" t="s">
        <v>291</v>
      </c>
    </row>
    <row r="91" s="2" customFormat="1">
      <c r="A91" s="37"/>
      <c r="B91" s="38"/>
      <c r="C91" s="39"/>
      <c r="D91" s="218" t="s">
        <v>130</v>
      </c>
      <c r="E91" s="39"/>
      <c r="F91" s="219" t="s">
        <v>136</v>
      </c>
      <c r="G91" s="39"/>
      <c r="H91" s="39"/>
      <c r="I91" s="220"/>
      <c r="J91" s="39"/>
      <c r="K91" s="39"/>
      <c r="L91" s="43"/>
      <c r="M91" s="221"/>
      <c r="N91" s="222"/>
      <c r="O91" s="83"/>
      <c r="P91" s="83"/>
      <c r="Q91" s="83"/>
      <c r="R91" s="83"/>
      <c r="S91" s="83"/>
      <c r="T91" s="84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16" t="s">
        <v>130</v>
      </c>
      <c r="AU91" s="16" t="s">
        <v>84</v>
      </c>
    </row>
    <row r="92" s="2" customFormat="1" ht="24.15" customHeight="1">
      <c r="A92" s="37"/>
      <c r="B92" s="38"/>
      <c r="C92" s="204" t="s">
        <v>137</v>
      </c>
      <c r="D92" s="204" t="s">
        <v>124</v>
      </c>
      <c r="E92" s="205" t="s">
        <v>138</v>
      </c>
      <c r="F92" s="206" t="s">
        <v>139</v>
      </c>
      <c r="G92" s="207" t="s">
        <v>134</v>
      </c>
      <c r="H92" s="208">
        <v>20</v>
      </c>
      <c r="I92" s="209"/>
      <c r="J92" s="210">
        <f>ROUND(I92*H92,2)</f>
        <v>0</v>
      </c>
      <c r="K92" s="211"/>
      <c r="L92" s="43"/>
      <c r="M92" s="212" t="s">
        <v>19</v>
      </c>
      <c r="N92" s="213" t="s">
        <v>45</v>
      </c>
      <c r="O92" s="83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216" t="s">
        <v>128</v>
      </c>
      <c r="AT92" s="216" t="s">
        <v>124</v>
      </c>
      <c r="AU92" s="216" t="s">
        <v>84</v>
      </c>
      <c r="AY92" s="16" t="s">
        <v>122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6" t="s">
        <v>82</v>
      </c>
      <c r="BK92" s="217">
        <f>ROUND(I92*H92,2)</f>
        <v>0</v>
      </c>
      <c r="BL92" s="16" t="s">
        <v>128</v>
      </c>
      <c r="BM92" s="216" t="s">
        <v>292</v>
      </c>
    </row>
    <row r="93" s="2" customFormat="1">
      <c r="A93" s="37"/>
      <c r="B93" s="38"/>
      <c r="C93" s="39"/>
      <c r="D93" s="218" t="s">
        <v>130</v>
      </c>
      <c r="E93" s="39"/>
      <c r="F93" s="219" t="s">
        <v>141</v>
      </c>
      <c r="G93" s="39"/>
      <c r="H93" s="39"/>
      <c r="I93" s="220"/>
      <c r="J93" s="39"/>
      <c r="K93" s="39"/>
      <c r="L93" s="43"/>
      <c r="M93" s="221"/>
      <c r="N93" s="222"/>
      <c r="O93" s="83"/>
      <c r="P93" s="83"/>
      <c r="Q93" s="83"/>
      <c r="R93" s="83"/>
      <c r="S93" s="83"/>
      <c r="T93" s="84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16" t="s">
        <v>130</v>
      </c>
      <c r="AU93" s="16" t="s">
        <v>84</v>
      </c>
    </row>
    <row r="94" s="2" customFormat="1" ht="44.25" customHeight="1">
      <c r="A94" s="37"/>
      <c r="B94" s="38"/>
      <c r="C94" s="204" t="s">
        <v>128</v>
      </c>
      <c r="D94" s="204" t="s">
        <v>124</v>
      </c>
      <c r="E94" s="205" t="s">
        <v>147</v>
      </c>
      <c r="F94" s="206" t="s">
        <v>148</v>
      </c>
      <c r="G94" s="207" t="s">
        <v>149</v>
      </c>
      <c r="H94" s="208">
        <v>230.78800000000001</v>
      </c>
      <c r="I94" s="209"/>
      <c r="J94" s="210">
        <f>ROUND(I94*H94,2)</f>
        <v>0</v>
      </c>
      <c r="K94" s="211"/>
      <c r="L94" s="43"/>
      <c r="M94" s="212" t="s">
        <v>19</v>
      </c>
      <c r="N94" s="213" t="s">
        <v>45</v>
      </c>
      <c r="O94" s="83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216" t="s">
        <v>128</v>
      </c>
      <c r="AT94" s="216" t="s">
        <v>124</v>
      </c>
      <c r="AU94" s="216" t="s">
        <v>84</v>
      </c>
      <c r="AY94" s="16" t="s">
        <v>122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6" t="s">
        <v>82</v>
      </c>
      <c r="BK94" s="217">
        <f>ROUND(I94*H94,2)</f>
        <v>0</v>
      </c>
      <c r="BL94" s="16" t="s">
        <v>128</v>
      </c>
      <c r="BM94" s="216" t="s">
        <v>293</v>
      </c>
    </row>
    <row r="95" s="2" customFormat="1">
      <c r="A95" s="37"/>
      <c r="B95" s="38"/>
      <c r="C95" s="39"/>
      <c r="D95" s="218" t="s">
        <v>130</v>
      </c>
      <c r="E95" s="39"/>
      <c r="F95" s="219" t="s">
        <v>151</v>
      </c>
      <c r="G95" s="39"/>
      <c r="H95" s="39"/>
      <c r="I95" s="220"/>
      <c r="J95" s="39"/>
      <c r="K95" s="39"/>
      <c r="L95" s="43"/>
      <c r="M95" s="221"/>
      <c r="N95" s="222"/>
      <c r="O95" s="83"/>
      <c r="P95" s="83"/>
      <c r="Q95" s="83"/>
      <c r="R95" s="83"/>
      <c r="S95" s="83"/>
      <c r="T95" s="84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16" t="s">
        <v>130</v>
      </c>
      <c r="AU95" s="16" t="s">
        <v>84</v>
      </c>
    </row>
    <row r="96" s="2" customFormat="1">
      <c r="A96" s="37"/>
      <c r="B96" s="38"/>
      <c r="C96" s="39"/>
      <c r="D96" s="223" t="s">
        <v>152</v>
      </c>
      <c r="E96" s="39"/>
      <c r="F96" s="224" t="s">
        <v>153</v>
      </c>
      <c r="G96" s="39"/>
      <c r="H96" s="39"/>
      <c r="I96" s="220"/>
      <c r="J96" s="39"/>
      <c r="K96" s="39"/>
      <c r="L96" s="43"/>
      <c r="M96" s="221"/>
      <c r="N96" s="222"/>
      <c r="O96" s="83"/>
      <c r="P96" s="83"/>
      <c r="Q96" s="83"/>
      <c r="R96" s="83"/>
      <c r="S96" s="83"/>
      <c r="T96" s="84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16" t="s">
        <v>152</v>
      </c>
      <c r="AU96" s="16" t="s">
        <v>84</v>
      </c>
    </row>
    <row r="97" s="2" customFormat="1" ht="37.8" customHeight="1">
      <c r="A97" s="37"/>
      <c r="B97" s="38"/>
      <c r="C97" s="204" t="s">
        <v>146</v>
      </c>
      <c r="D97" s="204" t="s">
        <v>124</v>
      </c>
      <c r="E97" s="205" t="s">
        <v>155</v>
      </c>
      <c r="F97" s="206" t="s">
        <v>156</v>
      </c>
      <c r="G97" s="207" t="s">
        <v>149</v>
      </c>
      <c r="H97" s="208">
        <v>1163.906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45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128</v>
      </c>
      <c r="AT97" s="216" t="s">
        <v>124</v>
      </c>
      <c r="AU97" s="216" t="s">
        <v>84</v>
      </c>
      <c r="AY97" s="16" t="s">
        <v>122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82</v>
      </c>
      <c r="BK97" s="217">
        <f>ROUND(I97*H97,2)</f>
        <v>0</v>
      </c>
      <c r="BL97" s="16" t="s">
        <v>128</v>
      </c>
      <c r="BM97" s="216" t="s">
        <v>294</v>
      </c>
    </row>
    <row r="98" s="2" customFormat="1">
      <c r="A98" s="37"/>
      <c r="B98" s="38"/>
      <c r="C98" s="39"/>
      <c r="D98" s="218" t="s">
        <v>130</v>
      </c>
      <c r="E98" s="39"/>
      <c r="F98" s="219" t="s">
        <v>158</v>
      </c>
      <c r="G98" s="39"/>
      <c r="H98" s="39"/>
      <c r="I98" s="220"/>
      <c r="J98" s="39"/>
      <c r="K98" s="39"/>
      <c r="L98" s="43"/>
      <c r="M98" s="221"/>
      <c r="N98" s="222"/>
      <c r="O98" s="83"/>
      <c r="P98" s="83"/>
      <c r="Q98" s="83"/>
      <c r="R98" s="83"/>
      <c r="S98" s="83"/>
      <c r="T98" s="84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16" t="s">
        <v>130</v>
      </c>
      <c r="AU98" s="16" t="s">
        <v>84</v>
      </c>
    </row>
    <row r="99" s="2" customFormat="1">
      <c r="A99" s="37"/>
      <c r="B99" s="38"/>
      <c r="C99" s="39"/>
      <c r="D99" s="223" t="s">
        <v>152</v>
      </c>
      <c r="E99" s="39"/>
      <c r="F99" s="224" t="s">
        <v>159</v>
      </c>
      <c r="G99" s="39"/>
      <c r="H99" s="39"/>
      <c r="I99" s="220"/>
      <c r="J99" s="39"/>
      <c r="K99" s="39"/>
      <c r="L99" s="43"/>
      <c r="M99" s="221"/>
      <c r="N99" s="222"/>
      <c r="O99" s="83"/>
      <c r="P99" s="83"/>
      <c r="Q99" s="83"/>
      <c r="R99" s="83"/>
      <c r="S99" s="83"/>
      <c r="T99" s="84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T99" s="16" t="s">
        <v>152</v>
      </c>
      <c r="AU99" s="16" t="s">
        <v>84</v>
      </c>
    </row>
    <row r="100" s="2" customFormat="1" ht="37.8" customHeight="1">
      <c r="A100" s="37"/>
      <c r="B100" s="38"/>
      <c r="C100" s="204" t="s">
        <v>154</v>
      </c>
      <c r="D100" s="204" t="s">
        <v>124</v>
      </c>
      <c r="E100" s="205" t="s">
        <v>155</v>
      </c>
      <c r="F100" s="206" t="s">
        <v>156</v>
      </c>
      <c r="G100" s="207" t="s">
        <v>149</v>
      </c>
      <c r="H100" s="208">
        <v>742.01300000000003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45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128</v>
      </c>
      <c r="AT100" s="216" t="s">
        <v>124</v>
      </c>
      <c r="AU100" s="216" t="s">
        <v>84</v>
      </c>
      <c r="AY100" s="16" t="s">
        <v>122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82</v>
      </c>
      <c r="BK100" s="217">
        <f>ROUND(I100*H100,2)</f>
        <v>0</v>
      </c>
      <c r="BL100" s="16" t="s">
        <v>128</v>
      </c>
      <c r="BM100" s="216" t="s">
        <v>295</v>
      </c>
    </row>
    <row r="101" s="2" customFormat="1">
      <c r="A101" s="37"/>
      <c r="B101" s="38"/>
      <c r="C101" s="39"/>
      <c r="D101" s="218" t="s">
        <v>130</v>
      </c>
      <c r="E101" s="39"/>
      <c r="F101" s="219" t="s">
        <v>158</v>
      </c>
      <c r="G101" s="39"/>
      <c r="H101" s="39"/>
      <c r="I101" s="220"/>
      <c r="J101" s="39"/>
      <c r="K101" s="39"/>
      <c r="L101" s="43"/>
      <c r="M101" s="221"/>
      <c r="N101" s="222"/>
      <c r="O101" s="83"/>
      <c r="P101" s="83"/>
      <c r="Q101" s="83"/>
      <c r="R101" s="83"/>
      <c r="S101" s="83"/>
      <c r="T101" s="84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T101" s="16" t="s">
        <v>130</v>
      </c>
      <c r="AU101" s="16" t="s">
        <v>84</v>
      </c>
    </row>
    <row r="102" s="2" customFormat="1">
      <c r="A102" s="37"/>
      <c r="B102" s="38"/>
      <c r="C102" s="39"/>
      <c r="D102" s="223" t="s">
        <v>152</v>
      </c>
      <c r="E102" s="39"/>
      <c r="F102" s="224" t="s">
        <v>162</v>
      </c>
      <c r="G102" s="39"/>
      <c r="H102" s="39"/>
      <c r="I102" s="220"/>
      <c r="J102" s="39"/>
      <c r="K102" s="39"/>
      <c r="L102" s="43"/>
      <c r="M102" s="221"/>
      <c r="N102" s="222"/>
      <c r="O102" s="83"/>
      <c r="P102" s="83"/>
      <c r="Q102" s="83"/>
      <c r="R102" s="83"/>
      <c r="S102" s="83"/>
      <c r="T102" s="84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16" t="s">
        <v>152</v>
      </c>
      <c r="AU102" s="16" t="s">
        <v>84</v>
      </c>
    </row>
    <row r="103" s="2" customFormat="1" ht="44.25" customHeight="1">
      <c r="A103" s="37"/>
      <c r="B103" s="38"/>
      <c r="C103" s="204" t="s">
        <v>160</v>
      </c>
      <c r="D103" s="204" t="s">
        <v>124</v>
      </c>
      <c r="E103" s="205" t="s">
        <v>296</v>
      </c>
      <c r="F103" s="206" t="s">
        <v>297</v>
      </c>
      <c r="G103" s="207" t="s">
        <v>149</v>
      </c>
      <c r="H103" s="208">
        <v>48</v>
      </c>
      <c r="I103" s="209"/>
      <c r="J103" s="210">
        <f>ROUND(I103*H103,2)</f>
        <v>0</v>
      </c>
      <c r="K103" s="211"/>
      <c r="L103" s="43"/>
      <c r="M103" s="212" t="s">
        <v>19</v>
      </c>
      <c r="N103" s="213" t="s">
        <v>45</v>
      </c>
      <c r="O103" s="83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128</v>
      </c>
      <c r="AT103" s="216" t="s">
        <v>124</v>
      </c>
      <c r="AU103" s="216" t="s">
        <v>84</v>
      </c>
      <c r="AY103" s="16" t="s">
        <v>122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82</v>
      </c>
      <c r="BK103" s="217">
        <f>ROUND(I103*H103,2)</f>
        <v>0</v>
      </c>
      <c r="BL103" s="16" t="s">
        <v>128</v>
      </c>
      <c r="BM103" s="216" t="s">
        <v>298</v>
      </c>
    </row>
    <row r="104" s="2" customFormat="1">
      <c r="A104" s="37"/>
      <c r="B104" s="38"/>
      <c r="C104" s="39"/>
      <c r="D104" s="218" t="s">
        <v>130</v>
      </c>
      <c r="E104" s="39"/>
      <c r="F104" s="219" t="s">
        <v>299</v>
      </c>
      <c r="G104" s="39"/>
      <c r="H104" s="39"/>
      <c r="I104" s="220"/>
      <c r="J104" s="39"/>
      <c r="K104" s="39"/>
      <c r="L104" s="43"/>
      <c r="M104" s="221"/>
      <c r="N104" s="222"/>
      <c r="O104" s="83"/>
      <c r="P104" s="83"/>
      <c r="Q104" s="83"/>
      <c r="R104" s="83"/>
      <c r="S104" s="83"/>
      <c r="T104" s="84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16" t="s">
        <v>130</v>
      </c>
      <c r="AU104" s="16" t="s">
        <v>84</v>
      </c>
    </row>
    <row r="105" s="2" customFormat="1">
      <c r="A105" s="37"/>
      <c r="B105" s="38"/>
      <c r="C105" s="39"/>
      <c r="D105" s="223" t="s">
        <v>152</v>
      </c>
      <c r="E105" s="39"/>
      <c r="F105" s="224" t="s">
        <v>300</v>
      </c>
      <c r="G105" s="39"/>
      <c r="H105" s="39"/>
      <c r="I105" s="220"/>
      <c r="J105" s="39"/>
      <c r="K105" s="39"/>
      <c r="L105" s="43"/>
      <c r="M105" s="221"/>
      <c r="N105" s="222"/>
      <c r="O105" s="83"/>
      <c r="P105" s="83"/>
      <c r="Q105" s="83"/>
      <c r="R105" s="83"/>
      <c r="S105" s="83"/>
      <c r="T105" s="84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T105" s="16" t="s">
        <v>152</v>
      </c>
      <c r="AU105" s="16" t="s">
        <v>84</v>
      </c>
    </row>
    <row r="106" s="2" customFormat="1" ht="44.25" customHeight="1">
      <c r="A106" s="37"/>
      <c r="B106" s="38"/>
      <c r="C106" s="204" t="s">
        <v>163</v>
      </c>
      <c r="D106" s="204" t="s">
        <v>124</v>
      </c>
      <c r="E106" s="205" t="s">
        <v>301</v>
      </c>
      <c r="F106" s="206" t="s">
        <v>302</v>
      </c>
      <c r="G106" s="207" t="s">
        <v>149</v>
      </c>
      <c r="H106" s="208">
        <v>72</v>
      </c>
      <c r="I106" s="209"/>
      <c r="J106" s="210">
        <f>ROUND(I106*H106,2)</f>
        <v>0</v>
      </c>
      <c r="K106" s="211"/>
      <c r="L106" s="43"/>
      <c r="M106" s="212" t="s">
        <v>19</v>
      </c>
      <c r="N106" s="213" t="s">
        <v>45</v>
      </c>
      <c r="O106" s="83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R106" s="216" t="s">
        <v>128</v>
      </c>
      <c r="AT106" s="216" t="s">
        <v>124</v>
      </c>
      <c r="AU106" s="216" t="s">
        <v>84</v>
      </c>
      <c r="AY106" s="16" t="s">
        <v>122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6" t="s">
        <v>82</v>
      </c>
      <c r="BK106" s="217">
        <f>ROUND(I106*H106,2)</f>
        <v>0</v>
      </c>
      <c r="BL106" s="16" t="s">
        <v>128</v>
      </c>
      <c r="BM106" s="216" t="s">
        <v>303</v>
      </c>
    </row>
    <row r="107" s="2" customFormat="1">
      <c r="A107" s="37"/>
      <c r="B107" s="38"/>
      <c r="C107" s="39"/>
      <c r="D107" s="218" t="s">
        <v>130</v>
      </c>
      <c r="E107" s="39"/>
      <c r="F107" s="219" t="s">
        <v>304</v>
      </c>
      <c r="G107" s="39"/>
      <c r="H107" s="39"/>
      <c r="I107" s="220"/>
      <c r="J107" s="39"/>
      <c r="K107" s="39"/>
      <c r="L107" s="43"/>
      <c r="M107" s="221"/>
      <c r="N107" s="222"/>
      <c r="O107" s="83"/>
      <c r="P107" s="83"/>
      <c r="Q107" s="83"/>
      <c r="R107" s="83"/>
      <c r="S107" s="83"/>
      <c r="T107" s="84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T107" s="16" t="s">
        <v>130</v>
      </c>
      <c r="AU107" s="16" t="s">
        <v>84</v>
      </c>
    </row>
    <row r="108" s="2" customFormat="1">
      <c r="A108" s="37"/>
      <c r="B108" s="38"/>
      <c r="C108" s="39"/>
      <c r="D108" s="223" t="s">
        <v>152</v>
      </c>
      <c r="E108" s="39"/>
      <c r="F108" s="224" t="s">
        <v>305</v>
      </c>
      <c r="G108" s="39"/>
      <c r="H108" s="39"/>
      <c r="I108" s="220"/>
      <c r="J108" s="39"/>
      <c r="K108" s="39"/>
      <c r="L108" s="43"/>
      <c r="M108" s="221"/>
      <c r="N108" s="222"/>
      <c r="O108" s="83"/>
      <c r="P108" s="83"/>
      <c r="Q108" s="83"/>
      <c r="R108" s="83"/>
      <c r="S108" s="83"/>
      <c r="T108" s="84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16" t="s">
        <v>152</v>
      </c>
      <c r="AU108" s="16" t="s">
        <v>84</v>
      </c>
    </row>
    <row r="109" s="2" customFormat="1" ht="62.7" customHeight="1">
      <c r="A109" s="37"/>
      <c r="B109" s="38"/>
      <c r="C109" s="204" t="s">
        <v>169</v>
      </c>
      <c r="D109" s="204" t="s">
        <v>124</v>
      </c>
      <c r="E109" s="205" t="s">
        <v>164</v>
      </c>
      <c r="F109" s="206" t="s">
        <v>165</v>
      </c>
      <c r="G109" s="207" t="s">
        <v>149</v>
      </c>
      <c r="H109" s="208">
        <v>461.57600000000002</v>
      </c>
      <c r="I109" s="209"/>
      <c r="J109" s="210">
        <f>ROUND(I109*H109,2)</f>
        <v>0</v>
      </c>
      <c r="K109" s="211"/>
      <c r="L109" s="43"/>
      <c r="M109" s="212" t="s">
        <v>19</v>
      </c>
      <c r="N109" s="213" t="s">
        <v>45</v>
      </c>
      <c r="O109" s="83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216" t="s">
        <v>128</v>
      </c>
      <c r="AT109" s="216" t="s">
        <v>124</v>
      </c>
      <c r="AU109" s="216" t="s">
        <v>84</v>
      </c>
      <c r="AY109" s="16" t="s">
        <v>122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6" t="s">
        <v>82</v>
      </c>
      <c r="BK109" s="217">
        <f>ROUND(I109*H109,2)</f>
        <v>0</v>
      </c>
      <c r="BL109" s="16" t="s">
        <v>128</v>
      </c>
      <c r="BM109" s="216" t="s">
        <v>306</v>
      </c>
    </row>
    <row r="110" s="2" customFormat="1">
      <c r="A110" s="37"/>
      <c r="B110" s="38"/>
      <c r="C110" s="39"/>
      <c r="D110" s="218" t="s">
        <v>130</v>
      </c>
      <c r="E110" s="39"/>
      <c r="F110" s="219" t="s">
        <v>167</v>
      </c>
      <c r="G110" s="39"/>
      <c r="H110" s="39"/>
      <c r="I110" s="220"/>
      <c r="J110" s="39"/>
      <c r="K110" s="39"/>
      <c r="L110" s="43"/>
      <c r="M110" s="221"/>
      <c r="N110" s="222"/>
      <c r="O110" s="83"/>
      <c r="P110" s="83"/>
      <c r="Q110" s="83"/>
      <c r="R110" s="83"/>
      <c r="S110" s="83"/>
      <c r="T110" s="84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16" t="s">
        <v>130</v>
      </c>
      <c r="AU110" s="16" t="s">
        <v>84</v>
      </c>
    </row>
    <row r="111" s="2" customFormat="1">
      <c r="A111" s="37"/>
      <c r="B111" s="38"/>
      <c r="C111" s="39"/>
      <c r="D111" s="223" t="s">
        <v>152</v>
      </c>
      <c r="E111" s="39"/>
      <c r="F111" s="224" t="s">
        <v>168</v>
      </c>
      <c r="G111" s="39"/>
      <c r="H111" s="39"/>
      <c r="I111" s="220"/>
      <c r="J111" s="39"/>
      <c r="K111" s="39"/>
      <c r="L111" s="43"/>
      <c r="M111" s="221"/>
      <c r="N111" s="222"/>
      <c r="O111" s="83"/>
      <c r="P111" s="83"/>
      <c r="Q111" s="83"/>
      <c r="R111" s="83"/>
      <c r="S111" s="83"/>
      <c r="T111" s="84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16" t="s">
        <v>152</v>
      </c>
      <c r="AU111" s="16" t="s">
        <v>84</v>
      </c>
    </row>
    <row r="112" s="2" customFormat="1" ht="62.7" customHeight="1">
      <c r="A112" s="37"/>
      <c r="B112" s="38"/>
      <c r="C112" s="204" t="s">
        <v>175</v>
      </c>
      <c r="D112" s="204" t="s">
        <v>124</v>
      </c>
      <c r="E112" s="205" t="s">
        <v>170</v>
      </c>
      <c r="F112" s="206" t="s">
        <v>171</v>
      </c>
      <c r="G112" s="207" t="s">
        <v>149</v>
      </c>
      <c r="H112" s="208">
        <v>1053.1179999999999</v>
      </c>
      <c r="I112" s="209"/>
      <c r="J112" s="210">
        <f>ROUND(I112*H112,2)</f>
        <v>0</v>
      </c>
      <c r="K112" s="211"/>
      <c r="L112" s="43"/>
      <c r="M112" s="212" t="s">
        <v>19</v>
      </c>
      <c r="N112" s="213" t="s">
        <v>45</v>
      </c>
      <c r="O112" s="83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216" t="s">
        <v>128</v>
      </c>
      <c r="AT112" s="216" t="s">
        <v>124</v>
      </c>
      <c r="AU112" s="216" t="s">
        <v>84</v>
      </c>
      <c r="AY112" s="16" t="s">
        <v>122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82</v>
      </c>
      <c r="BK112" s="217">
        <f>ROUND(I112*H112,2)</f>
        <v>0</v>
      </c>
      <c r="BL112" s="16" t="s">
        <v>128</v>
      </c>
      <c r="BM112" s="216" t="s">
        <v>307</v>
      </c>
    </row>
    <row r="113" s="2" customFormat="1">
      <c r="A113" s="37"/>
      <c r="B113" s="38"/>
      <c r="C113" s="39"/>
      <c r="D113" s="218" t="s">
        <v>130</v>
      </c>
      <c r="E113" s="39"/>
      <c r="F113" s="219" t="s">
        <v>173</v>
      </c>
      <c r="G113" s="39"/>
      <c r="H113" s="39"/>
      <c r="I113" s="220"/>
      <c r="J113" s="39"/>
      <c r="K113" s="39"/>
      <c r="L113" s="43"/>
      <c r="M113" s="221"/>
      <c r="N113" s="222"/>
      <c r="O113" s="83"/>
      <c r="P113" s="83"/>
      <c r="Q113" s="83"/>
      <c r="R113" s="83"/>
      <c r="S113" s="83"/>
      <c r="T113" s="84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16" t="s">
        <v>130</v>
      </c>
      <c r="AU113" s="16" t="s">
        <v>84</v>
      </c>
    </row>
    <row r="114" s="2" customFormat="1">
      <c r="A114" s="37"/>
      <c r="B114" s="38"/>
      <c r="C114" s="39"/>
      <c r="D114" s="223" t="s">
        <v>152</v>
      </c>
      <c r="E114" s="39"/>
      <c r="F114" s="224" t="s">
        <v>174</v>
      </c>
      <c r="G114" s="39"/>
      <c r="H114" s="39"/>
      <c r="I114" s="220"/>
      <c r="J114" s="39"/>
      <c r="K114" s="39"/>
      <c r="L114" s="43"/>
      <c r="M114" s="221"/>
      <c r="N114" s="222"/>
      <c r="O114" s="83"/>
      <c r="P114" s="83"/>
      <c r="Q114" s="83"/>
      <c r="R114" s="83"/>
      <c r="S114" s="83"/>
      <c r="T114" s="84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16" t="s">
        <v>152</v>
      </c>
      <c r="AU114" s="16" t="s">
        <v>84</v>
      </c>
    </row>
    <row r="115" s="2" customFormat="1" ht="62.7" customHeight="1">
      <c r="A115" s="37"/>
      <c r="B115" s="38"/>
      <c r="C115" s="204" t="s">
        <v>178</v>
      </c>
      <c r="D115" s="204" t="s">
        <v>124</v>
      </c>
      <c r="E115" s="205" t="s">
        <v>170</v>
      </c>
      <c r="F115" s="206" t="s">
        <v>171</v>
      </c>
      <c r="G115" s="207" t="s">
        <v>149</v>
      </c>
      <c r="H115" s="208">
        <v>742.01300000000003</v>
      </c>
      <c r="I115" s="209"/>
      <c r="J115" s="210">
        <f>ROUND(I115*H115,2)</f>
        <v>0</v>
      </c>
      <c r="K115" s="211"/>
      <c r="L115" s="43"/>
      <c r="M115" s="212" t="s">
        <v>19</v>
      </c>
      <c r="N115" s="213" t="s">
        <v>45</v>
      </c>
      <c r="O115" s="83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216" t="s">
        <v>128</v>
      </c>
      <c r="AT115" s="216" t="s">
        <v>124</v>
      </c>
      <c r="AU115" s="216" t="s">
        <v>84</v>
      </c>
      <c r="AY115" s="16" t="s">
        <v>122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6" t="s">
        <v>82</v>
      </c>
      <c r="BK115" s="217">
        <f>ROUND(I115*H115,2)</f>
        <v>0</v>
      </c>
      <c r="BL115" s="16" t="s">
        <v>128</v>
      </c>
      <c r="BM115" s="216" t="s">
        <v>308</v>
      </c>
    </row>
    <row r="116" s="2" customFormat="1">
      <c r="A116" s="37"/>
      <c r="B116" s="38"/>
      <c r="C116" s="39"/>
      <c r="D116" s="218" t="s">
        <v>130</v>
      </c>
      <c r="E116" s="39"/>
      <c r="F116" s="219" t="s">
        <v>173</v>
      </c>
      <c r="G116" s="39"/>
      <c r="H116" s="39"/>
      <c r="I116" s="220"/>
      <c r="J116" s="39"/>
      <c r="K116" s="39"/>
      <c r="L116" s="43"/>
      <c r="M116" s="221"/>
      <c r="N116" s="222"/>
      <c r="O116" s="83"/>
      <c r="P116" s="83"/>
      <c r="Q116" s="83"/>
      <c r="R116" s="83"/>
      <c r="S116" s="83"/>
      <c r="T116" s="84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16" t="s">
        <v>130</v>
      </c>
      <c r="AU116" s="16" t="s">
        <v>84</v>
      </c>
    </row>
    <row r="117" s="2" customFormat="1">
      <c r="A117" s="37"/>
      <c r="B117" s="38"/>
      <c r="C117" s="39"/>
      <c r="D117" s="223" t="s">
        <v>152</v>
      </c>
      <c r="E117" s="39"/>
      <c r="F117" s="224" t="s">
        <v>177</v>
      </c>
      <c r="G117" s="39"/>
      <c r="H117" s="39"/>
      <c r="I117" s="220"/>
      <c r="J117" s="39"/>
      <c r="K117" s="39"/>
      <c r="L117" s="43"/>
      <c r="M117" s="221"/>
      <c r="N117" s="222"/>
      <c r="O117" s="83"/>
      <c r="P117" s="83"/>
      <c r="Q117" s="83"/>
      <c r="R117" s="83"/>
      <c r="S117" s="83"/>
      <c r="T117" s="84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152</v>
      </c>
      <c r="AU117" s="16" t="s">
        <v>84</v>
      </c>
    </row>
    <row r="118" s="2" customFormat="1" ht="44.25" customHeight="1">
      <c r="A118" s="37"/>
      <c r="B118" s="38"/>
      <c r="C118" s="204" t="s">
        <v>184</v>
      </c>
      <c r="D118" s="204" t="s">
        <v>124</v>
      </c>
      <c r="E118" s="205" t="s">
        <v>309</v>
      </c>
      <c r="F118" s="206" t="s">
        <v>310</v>
      </c>
      <c r="G118" s="207" t="s">
        <v>149</v>
      </c>
      <c r="H118" s="208">
        <v>48</v>
      </c>
      <c r="I118" s="209"/>
      <c r="J118" s="210">
        <f>ROUND(I118*H118,2)</f>
        <v>0</v>
      </c>
      <c r="K118" s="211"/>
      <c r="L118" s="43"/>
      <c r="M118" s="212" t="s">
        <v>19</v>
      </c>
      <c r="N118" s="213" t="s">
        <v>45</v>
      </c>
      <c r="O118" s="83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216" t="s">
        <v>128</v>
      </c>
      <c r="AT118" s="216" t="s">
        <v>124</v>
      </c>
      <c r="AU118" s="216" t="s">
        <v>84</v>
      </c>
      <c r="AY118" s="16" t="s">
        <v>122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6" t="s">
        <v>82</v>
      </c>
      <c r="BK118" s="217">
        <f>ROUND(I118*H118,2)</f>
        <v>0</v>
      </c>
      <c r="BL118" s="16" t="s">
        <v>128</v>
      </c>
      <c r="BM118" s="216" t="s">
        <v>311</v>
      </c>
    </row>
    <row r="119" s="2" customFormat="1">
      <c r="A119" s="37"/>
      <c r="B119" s="38"/>
      <c r="C119" s="39"/>
      <c r="D119" s="218" t="s">
        <v>130</v>
      </c>
      <c r="E119" s="39"/>
      <c r="F119" s="219" t="s">
        <v>312</v>
      </c>
      <c r="G119" s="39"/>
      <c r="H119" s="39"/>
      <c r="I119" s="220"/>
      <c r="J119" s="39"/>
      <c r="K119" s="39"/>
      <c r="L119" s="43"/>
      <c r="M119" s="221"/>
      <c r="N119" s="222"/>
      <c r="O119" s="83"/>
      <c r="P119" s="83"/>
      <c r="Q119" s="83"/>
      <c r="R119" s="83"/>
      <c r="S119" s="83"/>
      <c r="T119" s="84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130</v>
      </c>
      <c r="AU119" s="16" t="s">
        <v>84</v>
      </c>
    </row>
    <row r="120" s="2" customFormat="1">
      <c r="A120" s="37"/>
      <c r="B120" s="38"/>
      <c r="C120" s="39"/>
      <c r="D120" s="223" t="s">
        <v>152</v>
      </c>
      <c r="E120" s="39"/>
      <c r="F120" s="224" t="s">
        <v>313</v>
      </c>
      <c r="G120" s="39"/>
      <c r="H120" s="39"/>
      <c r="I120" s="220"/>
      <c r="J120" s="39"/>
      <c r="K120" s="39"/>
      <c r="L120" s="43"/>
      <c r="M120" s="221"/>
      <c r="N120" s="222"/>
      <c r="O120" s="83"/>
      <c r="P120" s="83"/>
      <c r="Q120" s="83"/>
      <c r="R120" s="83"/>
      <c r="S120" s="83"/>
      <c r="T120" s="84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152</v>
      </c>
      <c r="AU120" s="16" t="s">
        <v>84</v>
      </c>
    </row>
    <row r="121" s="2" customFormat="1" ht="55.5" customHeight="1">
      <c r="A121" s="37"/>
      <c r="B121" s="38"/>
      <c r="C121" s="204" t="s">
        <v>190</v>
      </c>
      <c r="D121" s="204" t="s">
        <v>124</v>
      </c>
      <c r="E121" s="205" t="s">
        <v>179</v>
      </c>
      <c r="F121" s="206" t="s">
        <v>180</v>
      </c>
      <c r="G121" s="207" t="s">
        <v>149</v>
      </c>
      <c r="H121" s="208">
        <v>230.78800000000001</v>
      </c>
      <c r="I121" s="209"/>
      <c r="J121" s="210">
        <f>ROUND(I121*H121,2)</f>
        <v>0</v>
      </c>
      <c r="K121" s="211"/>
      <c r="L121" s="43"/>
      <c r="M121" s="212" t="s">
        <v>19</v>
      </c>
      <c r="N121" s="213" t="s">
        <v>45</v>
      </c>
      <c r="O121" s="83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216" t="s">
        <v>128</v>
      </c>
      <c r="AT121" s="216" t="s">
        <v>124</v>
      </c>
      <c r="AU121" s="216" t="s">
        <v>84</v>
      </c>
      <c r="AY121" s="16" t="s">
        <v>122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82</v>
      </c>
      <c r="BK121" s="217">
        <f>ROUND(I121*H121,2)</f>
        <v>0</v>
      </c>
      <c r="BL121" s="16" t="s">
        <v>128</v>
      </c>
      <c r="BM121" s="216" t="s">
        <v>314</v>
      </c>
    </row>
    <row r="122" s="2" customFormat="1">
      <c r="A122" s="37"/>
      <c r="B122" s="38"/>
      <c r="C122" s="39"/>
      <c r="D122" s="218" t="s">
        <v>130</v>
      </c>
      <c r="E122" s="39"/>
      <c r="F122" s="219" t="s">
        <v>182</v>
      </c>
      <c r="G122" s="39"/>
      <c r="H122" s="39"/>
      <c r="I122" s="220"/>
      <c r="J122" s="39"/>
      <c r="K122" s="39"/>
      <c r="L122" s="43"/>
      <c r="M122" s="221"/>
      <c r="N122" s="222"/>
      <c r="O122" s="83"/>
      <c r="P122" s="83"/>
      <c r="Q122" s="83"/>
      <c r="R122" s="83"/>
      <c r="S122" s="83"/>
      <c r="T122" s="84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130</v>
      </c>
      <c r="AU122" s="16" t="s">
        <v>84</v>
      </c>
    </row>
    <row r="123" s="2" customFormat="1">
      <c r="A123" s="37"/>
      <c r="B123" s="38"/>
      <c r="C123" s="39"/>
      <c r="D123" s="223" t="s">
        <v>152</v>
      </c>
      <c r="E123" s="39"/>
      <c r="F123" s="224" t="s">
        <v>183</v>
      </c>
      <c r="G123" s="39"/>
      <c r="H123" s="39"/>
      <c r="I123" s="220"/>
      <c r="J123" s="39"/>
      <c r="K123" s="39"/>
      <c r="L123" s="43"/>
      <c r="M123" s="221"/>
      <c r="N123" s="222"/>
      <c r="O123" s="83"/>
      <c r="P123" s="83"/>
      <c r="Q123" s="83"/>
      <c r="R123" s="83"/>
      <c r="S123" s="83"/>
      <c r="T123" s="84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152</v>
      </c>
      <c r="AU123" s="16" t="s">
        <v>84</v>
      </c>
    </row>
    <row r="124" s="2" customFormat="1" ht="37.8" customHeight="1">
      <c r="A124" s="37"/>
      <c r="B124" s="38"/>
      <c r="C124" s="204" t="s">
        <v>193</v>
      </c>
      <c r="D124" s="204" t="s">
        <v>124</v>
      </c>
      <c r="E124" s="205" t="s">
        <v>185</v>
      </c>
      <c r="F124" s="206" t="s">
        <v>186</v>
      </c>
      <c r="G124" s="207" t="s">
        <v>149</v>
      </c>
      <c r="H124" s="208">
        <v>1283.906</v>
      </c>
      <c r="I124" s="209"/>
      <c r="J124" s="210">
        <f>ROUND(I124*H124,2)</f>
        <v>0</v>
      </c>
      <c r="K124" s="211"/>
      <c r="L124" s="43"/>
      <c r="M124" s="212" t="s">
        <v>19</v>
      </c>
      <c r="N124" s="213" t="s">
        <v>45</v>
      </c>
      <c r="O124" s="83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216" t="s">
        <v>128</v>
      </c>
      <c r="AT124" s="216" t="s">
        <v>124</v>
      </c>
      <c r="AU124" s="216" t="s">
        <v>84</v>
      </c>
      <c r="AY124" s="16" t="s">
        <v>122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6" t="s">
        <v>82</v>
      </c>
      <c r="BK124" s="217">
        <f>ROUND(I124*H124,2)</f>
        <v>0</v>
      </c>
      <c r="BL124" s="16" t="s">
        <v>128</v>
      </c>
      <c r="BM124" s="216" t="s">
        <v>315</v>
      </c>
    </row>
    <row r="125" s="2" customFormat="1">
      <c r="A125" s="37"/>
      <c r="B125" s="38"/>
      <c r="C125" s="39"/>
      <c r="D125" s="218" t="s">
        <v>130</v>
      </c>
      <c r="E125" s="39"/>
      <c r="F125" s="219" t="s">
        <v>188</v>
      </c>
      <c r="G125" s="39"/>
      <c r="H125" s="39"/>
      <c r="I125" s="220"/>
      <c r="J125" s="39"/>
      <c r="K125" s="39"/>
      <c r="L125" s="43"/>
      <c r="M125" s="221"/>
      <c r="N125" s="222"/>
      <c r="O125" s="83"/>
      <c r="P125" s="83"/>
      <c r="Q125" s="83"/>
      <c r="R125" s="83"/>
      <c r="S125" s="83"/>
      <c r="T125" s="84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130</v>
      </c>
      <c r="AU125" s="16" t="s">
        <v>84</v>
      </c>
    </row>
    <row r="126" s="2" customFormat="1">
      <c r="A126" s="37"/>
      <c r="B126" s="38"/>
      <c r="C126" s="39"/>
      <c r="D126" s="223" t="s">
        <v>152</v>
      </c>
      <c r="E126" s="39"/>
      <c r="F126" s="224" t="s">
        <v>189</v>
      </c>
      <c r="G126" s="39"/>
      <c r="H126" s="39"/>
      <c r="I126" s="220"/>
      <c r="J126" s="39"/>
      <c r="K126" s="39"/>
      <c r="L126" s="43"/>
      <c r="M126" s="221"/>
      <c r="N126" s="222"/>
      <c r="O126" s="83"/>
      <c r="P126" s="83"/>
      <c r="Q126" s="83"/>
      <c r="R126" s="83"/>
      <c r="S126" s="83"/>
      <c r="T126" s="84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152</v>
      </c>
      <c r="AU126" s="16" t="s">
        <v>84</v>
      </c>
    </row>
    <row r="127" s="2" customFormat="1" ht="37.8" customHeight="1">
      <c r="A127" s="37"/>
      <c r="B127" s="38"/>
      <c r="C127" s="204" t="s">
        <v>8</v>
      </c>
      <c r="D127" s="204" t="s">
        <v>124</v>
      </c>
      <c r="E127" s="205" t="s">
        <v>185</v>
      </c>
      <c r="F127" s="206" t="s">
        <v>186</v>
      </c>
      <c r="G127" s="207" t="s">
        <v>149</v>
      </c>
      <c r="H127" s="208">
        <v>742.01300000000003</v>
      </c>
      <c r="I127" s="209"/>
      <c r="J127" s="210">
        <f>ROUND(I127*H127,2)</f>
        <v>0</v>
      </c>
      <c r="K127" s="211"/>
      <c r="L127" s="43"/>
      <c r="M127" s="212" t="s">
        <v>19</v>
      </c>
      <c r="N127" s="213" t="s">
        <v>45</v>
      </c>
      <c r="O127" s="83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16" t="s">
        <v>128</v>
      </c>
      <c r="AT127" s="216" t="s">
        <v>124</v>
      </c>
      <c r="AU127" s="216" t="s">
        <v>84</v>
      </c>
      <c r="AY127" s="16" t="s">
        <v>122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82</v>
      </c>
      <c r="BK127" s="217">
        <f>ROUND(I127*H127,2)</f>
        <v>0</v>
      </c>
      <c r="BL127" s="16" t="s">
        <v>128</v>
      </c>
      <c r="BM127" s="216" t="s">
        <v>316</v>
      </c>
    </row>
    <row r="128" s="2" customFormat="1">
      <c r="A128" s="37"/>
      <c r="B128" s="38"/>
      <c r="C128" s="39"/>
      <c r="D128" s="218" t="s">
        <v>130</v>
      </c>
      <c r="E128" s="39"/>
      <c r="F128" s="219" t="s">
        <v>188</v>
      </c>
      <c r="G128" s="39"/>
      <c r="H128" s="39"/>
      <c r="I128" s="220"/>
      <c r="J128" s="39"/>
      <c r="K128" s="39"/>
      <c r="L128" s="43"/>
      <c r="M128" s="221"/>
      <c r="N128" s="222"/>
      <c r="O128" s="83"/>
      <c r="P128" s="83"/>
      <c r="Q128" s="83"/>
      <c r="R128" s="83"/>
      <c r="S128" s="83"/>
      <c r="T128" s="84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130</v>
      </c>
      <c r="AU128" s="16" t="s">
        <v>84</v>
      </c>
    </row>
    <row r="129" s="2" customFormat="1">
      <c r="A129" s="37"/>
      <c r="B129" s="38"/>
      <c r="C129" s="39"/>
      <c r="D129" s="223" t="s">
        <v>152</v>
      </c>
      <c r="E129" s="39"/>
      <c r="F129" s="224" t="s">
        <v>192</v>
      </c>
      <c r="G129" s="39"/>
      <c r="H129" s="39"/>
      <c r="I129" s="220"/>
      <c r="J129" s="39"/>
      <c r="K129" s="39"/>
      <c r="L129" s="43"/>
      <c r="M129" s="221"/>
      <c r="N129" s="222"/>
      <c r="O129" s="83"/>
      <c r="P129" s="83"/>
      <c r="Q129" s="83"/>
      <c r="R129" s="83"/>
      <c r="S129" s="83"/>
      <c r="T129" s="84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152</v>
      </c>
      <c r="AU129" s="16" t="s">
        <v>84</v>
      </c>
    </row>
    <row r="130" s="2" customFormat="1" ht="55.5" customHeight="1">
      <c r="A130" s="37"/>
      <c r="B130" s="38"/>
      <c r="C130" s="204" t="s">
        <v>203</v>
      </c>
      <c r="D130" s="204" t="s">
        <v>124</v>
      </c>
      <c r="E130" s="205" t="s">
        <v>317</v>
      </c>
      <c r="F130" s="206" t="s">
        <v>318</v>
      </c>
      <c r="G130" s="207" t="s">
        <v>149</v>
      </c>
      <c r="H130" s="208">
        <v>40</v>
      </c>
      <c r="I130" s="209"/>
      <c r="J130" s="210">
        <f>ROUND(I130*H130,2)</f>
        <v>0</v>
      </c>
      <c r="K130" s="211"/>
      <c r="L130" s="43"/>
      <c r="M130" s="212" t="s">
        <v>19</v>
      </c>
      <c r="N130" s="213" t="s">
        <v>45</v>
      </c>
      <c r="O130" s="83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16" t="s">
        <v>128</v>
      </c>
      <c r="AT130" s="216" t="s">
        <v>124</v>
      </c>
      <c r="AU130" s="216" t="s">
        <v>84</v>
      </c>
      <c r="AY130" s="16" t="s">
        <v>122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6" t="s">
        <v>82</v>
      </c>
      <c r="BK130" s="217">
        <f>ROUND(I130*H130,2)</f>
        <v>0</v>
      </c>
      <c r="BL130" s="16" t="s">
        <v>128</v>
      </c>
      <c r="BM130" s="216" t="s">
        <v>319</v>
      </c>
    </row>
    <row r="131" s="2" customFormat="1">
      <c r="A131" s="37"/>
      <c r="B131" s="38"/>
      <c r="C131" s="39"/>
      <c r="D131" s="218" t="s">
        <v>130</v>
      </c>
      <c r="E131" s="39"/>
      <c r="F131" s="219" t="s">
        <v>320</v>
      </c>
      <c r="G131" s="39"/>
      <c r="H131" s="39"/>
      <c r="I131" s="220"/>
      <c r="J131" s="39"/>
      <c r="K131" s="39"/>
      <c r="L131" s="43"/>
      <c r="M131" s="221"/>
      <c r="N131" s="222"/>
      <c r="O131" s="83"/>
      <c r="P131" s="83"/>
      <c r="Q131" s="83"/>
      <c r="R131" s="83"/>
      <c r="S131" s="83"/>
      <c r="T131" s="84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130</v>
      </c>
      <c r="AU131" s="16" t="s">
        <v>84</v>
      </c>
    </row>
    <row r="132" s="2" customFormat="1">
      <c r="A132" s="37"/>
      <c r="B132" s="38"/>
      <c r="C132" s="39"/>
      <c r="D132" s="223" t="s">
        <v>152</v>
      </c>
      <c r="E132" s="39"/>
      <c r="F132" s="224" t="s">
        <v>321</v>
      </c>
      <c r="G132" s="39"/>
      <c r="H132" s="39"/>
      <c r="I132" s="220"/>
      <c r="J132" s="39"/>
      <c r="K132" s="39"/>
      <c r="L132" s="43"/>
      <c r="M132" s="221"/>
      <c r="N132" s="222"/>
      <c r="O132" s="83"/>
      <c r="P132" s="83"/>
      <c r="Q132" s="83"/>
      <c r="R132" s="83"/>
      <c r="S132" s="83"/>
      <c r="T132" s="84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152</v>
      </c>
      <c r="AU132" s="16" t="s">
        <v>84</v>
      </c>
    </row>
    <row r="133" s="2" customFormat="1" ht="37.8" customHeight="1">
      <c r="A133" s="37"/>
      <c r="B133" s="38"/>
      <c r="C133" s="204" t="s">
        <v>208</v>
      </c>
      <c r="D133" s="204" t="s">
        <v>124</v>
      </c>
      <c r="E133" s="205" t="s">
        <v>194</v>
      </c>
      <c r="F133" s="206" t="s">
        <v>195</v>
      </c>
      <c r="G133" s="207" t="s">
        <v>149</v>
      </c>
      <c r="H133" s="208">
        <v>482.22300000000001</v>
      </c>
      <c r="I133" s="209"/>
      <c r="J133" s="210">
        <f>ROUND(I133*H133,2)</f>
        <v>0</v>
      </c>
      <c r="K133" s="211"/>
      <c r="L133" s="43"/>
      <c r="M133" s="212" t="s">
        <v>19</v>
      </c>
      <c r="N133" s="213" t="s">
        <v>45</v>
      </c>
      <c r="O133" s="83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16" t="s">
        <v>128</v>
      </c>
      <c r="AT133" s="216" t="s">
        <v>124</v>
      </c>
      <c r="AU133" s="216" t="s">
        <v>84</v>
      </c>
      <c r="AY133" s="16" t="s">
        <v>122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6" t="s">
        <v>82</v>
      </c>
      <c r="BK133" s="217">
        <f>ROUND(I133*H133,2)</f>
        <v>0</v>
      </c>
      <c r="BL133" s="16" t="s">
        <v>128</v>
      </c>
      <c r="BM133" s="216" t="s">
        <v>322</v>
      </c>
    </row>
    <row r="134" s="2" customFormat="1">
      <c r="A134" s="37"/>
      <c r="B134" s="38"/>
      <c r="C134" s="39"/>
      <c r="D134" s="218" t="s">
        <v>130</v>
      </c>
      <c r="E134" s="39"/>
      <c r="F134" s="219" t="s">
        <v>197</v>
      </c>
      <c r="G134" s="39"/>
      <c r="H134" s="39"/>
      <c r="I134" s="220"/>
      <c r="J134" s="39"/>
      <c r="K134" s="39"/>
      <c r="L134" s="43"/>
      <c r="M134" s="221"/>
      <c r="N134" s="222"/>
      <c r="O134" s="83"/>
      <c r="P134" s="83"/>
      <c r="Q134" s="83"/>
      <c r="R134" s="83"/>
      <c r="S134" s="83"/>
      <c r="T134" s="84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130</v>
      </c>
      <c r="AU134" s="16" t="s">
        <v>84</v>
      </c>
    </row>
    <row r="135" s="2" customFormat="1" ht="24.15" customHeight="1">
      <c r="A135" s="37"/>
      <c r="B135" s="38"/>
      <c r="C135" s="204" t="s">
        <v>213</v>
      </c>
      <c r="D135" s="204" t="s">
        <v>124</v>
      </c>
      <c r="E135" s="205" t="s">
        <v>198</v>
      </c>
      <c r="F135" s="206" t="s">
        <v>199</v>
      </c>
      <c r="G135" s="207" t="s">
        <v>127</v>
      </c>
      <c r="H135" s="208">
        <v>3214.8200000000002</v>
      </c>
      <c r="I135" s="209"/>
      <c r="J135" s="210">
        <f>ROUND(I135*H135,2)</f>
        <v>0</v>
      </c>
      <c r="K135" s="211"/>
      <c r="L135" s="43"/>
      <c r="M135" s="212" t="s">
        <v>19</v>
      </c>
      <c r="N135" s="213" t="s">
        <v>45</v>
      </c>
      <c r="O135" s="83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16" t="s">
        <v>128</v>
      </c>
      <c r="AT135" s="216" t="s">
        <v>124</v>
      </c>
      <c r="AU135" s="216" t="s">
        <v>84</v>
      </c>
      <c r="AY135" s="16" t="s">
        <v>122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82</v>
      </c>
      <c r="BK135" s="217">
        <f>ROUND(I135*H135,2)</f>
        <v>0</v>
      </c>
      <c r="BL135" s="16" t="s">
        <v>128</v>
      </c>
      <c r="BM135" s="216" t="s">
        <v>323</v>
      </c>
    </row>
    <row r="136" s="2" customFormat="1">
      <c r="A136" s="37"/>
      <c r="B136" s="38"/>
      <c r="C136" s="39"/>
      <c r="D136" s="218" t="s">
        <v>130</v>
      </c>
      <c r="E136" s="39"/>
      <c r="F136" s="219" t="s">
        <v>201</v>
      </c>
      <c r="G136" s="39"/>
      <c r="H136" s="39"/>
      <c r="I136" s="220"/>
      <c r="J136" s="39"/>
      <c r="K136" s="39"/>
      <c r="L136" s="43"/>
      <c r="M136" s="221"/>
      <c r="N136" s="222"/>
      <c r="O136" s="83"/>
      <c r="P136" s="83"/>
      <c r="Q136" s="83"/>
      <c r="R136" s="83"/>
      <c r="S136" s="83"/>
      <c r="T136" s="84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130</v>
      </c>
      <c r="AU136" s="16" t="s">
        <v>84</v>
      </c>
    </row>
    <row r="137" s="12" customFormat="1" ht="22.8" customHeight="1">
      <c r="A137" s="12"/>
      <c r="B137" s="188"/>
      <c r="C137" s="189"/>
      <c r="D137" s="190" t="s">
        <v>73</v>
      </c>
      <c r="E137" s="202" t="s">
        <v>146</v>
      </c>
      <c r="F137" s="202" t="s">
        <v>202</v>
      </c>
      <c r="G137" s="189"/>
      <c r="H137" s="189"/>
      <c r="I137" s="192"/>
      <c r="J137" s="203">
        <f>BK137</f>
        <v>0</v>
      </c>
      <c r="K137" s="189"/>
      <c r="L137" s="194"/>
      <c r="M137" s="195"/>
      <c r="N137" s="196"/>
      <c r="O137" s="196"/>
      <c r="P137" s="197">
        <f>SUM(P138:P149)</f>
        <v>0</v>
      </c>
      <c r="Q137" s="196"/>
      <c r="R137" s="197">
        <f>SUM(R138:R149)</f>
        <v>4518.1472586</v>
      </c>
      <c r="S137" s="196"/>
      <c r="T137" s="198">
        <f>SUM(T138:T149)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99" t="s">
        <v>82</v>
      </c>
      <c r="AT137" s="200" t="s">
        <v>73</v>
      </c>
      <c r="AU137" s="200" t="s">
        <v>82</v>
      </c>
      <c r="AY137" s="199" t="s">
        <v>122</v>
      </c>
      <c r="BK137" s="201">
        <f>SUM(BK138:BK149)</f>
        <v>0</v>
      </c>
    </row>
    <row r="138" s="2" customFormat="1" ht="33" customHeight="1">
      <c r="A138" s="37"/>
      <c r="B138" s="38"/>
      <c r="C138" s="204" t="s">
        <v>218</v>
      </c>
      <c r="D138" s="204" t="s">
        <v>124</v>
      </c>
      <c r="E138" s="205" t="s">
        <v>324</v>
      </c>
      <c r="F138" s="206" t="s">
        <v>325</v>
      </c>
      <c r="G138" s="207" t="s">
        <v>127</v>
      </c>
      <c r="H138" s="208">
        <v>6008.9080000000004</v>
      </c>
      <c r="I138" s="209"/>
      <c r="J138" s="210">
        <f>ROUND(I138*H138,2)</f>
        <v>0</v>
      </c>
      <c r="K138" s="211"/>
      <c r="L138" s="43"/>
      <c r="M138" s="212" t="s">
        <v>19</v>
      </c>
      <c r="N138" s="213" t="s">
        <v>45</v>
      </c>
      <c r="O138" s="83"/>
      <c r="P138" s="214">
        <f>O138*H138</f>
        <v>0</v>
      </c>
      <c r="Q138" s="214">
        <v>0.34499999999999997</v>
      </c>
      <c r="R138" s="214">
        <f>Q138*H138</f>
        <v>2073.0732600000001</v>
      </c>
      <c r="S138" s="214">
        <v>0</v>
      </c>
      <c r="T138" s="215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16" t="s">
        <v>128</v>
      </c>
      <c r="AT138" s="216" t="s">
        <v>124</v>
      </c>
      <c r="AU138" s="216" t="s">
        <v>84</v>
      </c>
      <c r="AY138" s="16" t="s">
        <v>122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82</v>
      </c>
      <c r="BK138" s="217">
        <f>ROUND(I138*H138,2)</f>
        <v>0</v>
      </c>
      <c r="BL138" s="16" t="s">
        <v>128</v>
      </c>
      <c r="BM138" s="216" t="s">
        <v>326</v>
      </c>
    </row>
    <row r="139" s="2" customFormat="1">
      <c r="A139" s="37"/>
      <c r="B139" s="38"/>
      <c r="C139" s="39"/>
      <c r="D139" s="218" t="s">
        <v>130</v>
      </c>
      <c r="E139" s="39"/>
      <c r="F139" s="219" t="s">
        <v>327</v>
      </c>
      <c r="G139" s="39"/>
      <c r="H139" s="39"/>
      <c r="I139" s="220"/>
      <c r="J139" s="39"/>
      <c r="K139" s="39"/>
      <c r="L139" s="43"/>
      <c r="M139" s="221"/>
      <c r="N139" s="222"/>
      <c r="O139" s="83"/>
      <c r="P139" s="83"/>
      <c r="Q139" s="83"/>
      <c r="R139" s="83"/>
      <c r="S139" s="83"/>
      <c r="T139" s="84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130</v>
      </c>
      <c r="AU139" s="16" t="s">
        <v>84</v>
      </c>
    </row>
    <row r="140" s="2" customFormat="1" ht="33" customHeight="1">
      <c r="A140" s="37"/>
      <c r="B140" s="38"/>
      <c r="C140" s="204" t="s">
        <v>223</v>
      </c>
      <c r="D140" s="204" t="s">
        <v>124</v>
      </c>
      <c r="E140" s="205" t="s">
        <v>328</v>
      </c>
      <c r="F140" s="206" t="s">
        <v>329</v>
      </c>
      <c r="G140" s="207" t="s">
        <v>127</v>
      </c>
      <c r="H140" s="208">
        <v>2968.0500000000002</v>
      </c>
      <c r="I140" s="209"/>
      <c r="J140" s="210">
        <f>ROUND(I140*H140,2)</f>
        <v>0</v>
      </c>
      <c r="K140" s="211"/>
      <c r="L140" s="43"/>
      <c r="M140" s="212" t="s">
        <v>19</v>
      </c>
      <c r="N140" s="213" t="s">
        <v>45</v>
      </c>
      <c r="O140" s="83"/>
      <c r="P140" s="214">
        <f>O140*H140</f>
        <v>0</v>
      </c>
      <c r="Q140" s="214">
        <v>0.57499999999999996</v>
      </c>
      <c r="R140" s="214">
        <f>Q140*H140</f>
        <v>1706.6287500000001</v>
      </c>
      <c r="S140" s="214">
        <v>0</v>
      </c>
      <c r="T140" s="215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16" t="s">
        <v>128</v>
      </c>
      <c r="AT140" s="216" t="s">
        <v>124</v>
      </c>
      <c r="AU140" s="216" t="s">
        <v>84</v>
      </c>
      <c r="AY140" s="16" t="s">
        <v>122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6" t="s">
        <v>82</v>
      </c>
      <c r="BK140" s="217">
        <f>ROUND(I140*H140,2)</f>
        <v>0</v>
      </c>
      <c r="BL140" s="16" t="s">
        <v>128</v>
      </c>
      <c r="BM140" s="216" t="s">
        <v>330</v>
      </c>
    </row>
    <row r="141" s="2" customFormat="1">
      <c r="A141" s="37"/>
      <c r="B141" s="38"/>
      <c r="C141" s="39"/>
      <c r="D141" s="218" t="s">
        <v>130</v>
      </c>
      <c r="E141" s="39"/>
      <c r="F141" s="219" t="s">
        <v>331</v>
      </c>
      <c r="G141" s="39"/>
      <c r="H141" s="39"/>
      <c r="I141" s="220"/>
      <c r="J141" s="39"/>
      <c r="K141" s="39"/>
      <c r="L141" s="43"/>
      <c r="M141" s="221"/>
      <c r="N141" s="222"/>
      <c r="O141" s="83"/>
      <c r="P141" s="83"/>
      <c r="Q141" s="83"/>
      <c r="R141" s="83"/>
      <c r="S141" s="83"/>
      <c r="T141" s="84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130</v>
      </c>
      <c r="AU141" s="16" t="s">
        <v>84</v>
      </c>
    </row>
    <row r="142" s="2" customFormat="1" ht="37.8" customHeight="1">
      <c r="A142" s="37"/>
      <c r="B142" s="38"/>
      <c r="C142" s="204" t="s">
        <v>7</v>
      </c>
      <c r="D142" s="204" t="s">
        <v>124</v>
      </c>
      <c r="E142" s="205" t="s">
        <v>234</v>
      </c>
      <c r="F142" s="206" t="s">
        <v>235</v>
      </c>
      <c r="G142" s="207" t="s">
        <v>127</v>
      </c>
      <c r="H142" s="208">
        <v>323.41000000000003</v>
      </c>
      <c r="I142" s="209"/>
      <c r="J142" s="210">
        <f>ROUND(I142*H142,2)</f>
        <v>0</v>
      </c>
      <c r="K142" s="211"/>
      <c r="L142" s="43"/>
      <c r="M142" s="212" t="s">
        <v>19</v>
      </c>
      <c r="N142" s="213" t="s">
        <v>45</v>
      </c>
      <c r="O142" s="83"/>
      <c r="P142" s="214">
        <f>O142*H142</f>
        <v>0</v>
      </c>
      <c r="Q142" s="214">
        <v>0.23000000000000001</v>
      </c>
      <c r="R142" s="214">
        <f>Q142*H142</f>
        <v>74.38430000000001</v>
      </c>
      <c r="S142" s="214">
        <v>0</v>
      </c>
      <c r="T142" s="215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16" t="s">
        <v>128</v>
      </c>
      <c r="AT142" s="216" t="s">
        <v>124</v>
      </c>
      <c r="AU142" s="216" t="s">
        <v>84</v>
      </c>
      <c r="AY142" s="16" t="s">
        <v>122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82</v>
      </c>
      <c r="BK142" s="217">
        <f>ROUND(I142*H142,2)</f>
        <v>0</v>
      </c>
      <c r="BL142" s="16" t="s">
        <v>128</v>
      </c>
      <c r="BM142" s="216" t="s">
        <v>332</v>
      </c>
    </row>
    <row r="143" s="2" customFormat="1">
      <c r="A143" s="37"/>
      <c r="B143" s="38"/>
      <c r="C143" s="39"/>
      <c r="D143" s="218" t="s">
        <v>130</v>
      </c>
      <c r="E143" s="39"/>
      <c r="F143" s="219" t="s">
        <v>237</v>
      </c>
      <c r="G143" s="39"/>
      <c r="H143" s="39"/>
      <c r="I143" s="220"/>
      <c r="J143" s="39"/>
      <c r="K143" s="39"/>
      <c r="L143" s="43"/>
      <c r="M143" s="221"/>
      <c r="N143" s="222"/>
      <c r="O143" s="83"/>
      <c r="P143" s="83"/>
      <c r="Q143" s="83"/>
      <c r="R143" s="83"/>
      <c r="S143" s="83"/>
      <c r="T143" s="84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130</v>
      </c>
      <c r="AU143" s="16" t="s">
        <v>84</v>
      </c>
    </row>
    <row r="144" s="2" customFormat="1" ht="37.8" customHeight="1">
      <c r="A144" s="37"/>
      <c r="B144" s="38"/>
      <c r="C144" s="204" t="s">
        <v>233</v>
      </c>
      <c r="D144" s="204" t="s">
        <v>124</v>
      </c>
      <c r="E144" s="205" t="s">
        <v>333</v>
      </c>
      <c r="F144" s="206" t="s">
        <v>334</v>
      </c>
      <c r="G144" s="207" t="s">
        <v>127</v>
      </c>
      <c r="H144" s="208">
        <v>2359.21</v>
      </c>
      <c r="I144" s="209"/>
      <c r="J144" s="210">
        <f>ROUND(I144*H144,2)</f>
        <v>0</v>
      </c>
      <c r="K144" s="211"/>
      <c r="L144" s="43"/>
      <c r="M144" s="212" t="s">
        <v>19</v>
      </c>
      <c r="N144" s="213" t="s">
        <v>45</v>
      </c>
      <c r="O144" s="83"/>
      <c r="P144" s="214">
        <f>O144*H144</f>
        <v>0</v>
      </c>
      <c r="Q144" s="214">
        <v>0.019720000000000001</v>
      </c>
      <c r="R144" s="214">
        <f>Q144*H144</f>
        <v>46.523621200000001</v>
      </c>
      <c r="S144" s="214">
        <v>0</v>
      </c>
      <c r="T144" s="215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16" t="s">
        <v>128</v>
      </c>
      <c r="AT144" s="216" t="s">
        <v>124</v>
      </c>
      <c r="AU144" s="216" t="s">
        <v>84</v>
      </c>
      <c r="AY144" s="16" t="s">
        <v>122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6" t="s">
        <v>82</v>
      </c>
      <c r="BK144" s="217">
        <f>ROUND(I144*H144,2)</f>
        <v>0</v>
      </c>
      <c r="BL144" s="16" t="s">
        <v>128</v>
      </c>
      <c r="BM144" s="216" t="s">
        <v>335</v>
      </c>
    </row>
    <row r="145" s="2" customFormat="1">
      <c r="A145" s="37"/>
      <c r="B145" s="38"/>
      <c r="C145" s="39"/>
      <c r="D145" s="218" t="s">
        <v>130</v>
      </c>
      <c r="E145" s="39"/>
      <c r="F145" s="219" t="s">
        <v>336</v>
      </c>
      <c r="G145" s="39"/>
      <c r="H145" s="39"/>
      <c r="I145" s="220"/>
      <c r="J145" s="39"/>
      <c r="K145" s="39"/>
      <c r="L145" s="43"/>
      <c r="M145" s="221"/>
      <c r="N145" s="222"/>
      <c r="O145" s="83"/>
      <c r="P145" s="83"/>
      <c r="Q145" s="83"/>
      <c r="R145" s="83"/>
      <c r="S145" s="83"/>
      <c r="T145" s="84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130</v>
      </c>
      <c r="AU145" s="16" t="s">
        <v>84</v>
      </c>
    </row>
    <row r="146" s="2" customFormat="1" ht="37.8" customHeight="1">
      <c r="A146" s="37"/>
      <c r="B146" s="38"/>
      <c r="C146" s="204" t="s">
        <v>238</v>
      </c>
      <c r="D146" s="204" t="s">
        <v>124</v>
      </c>
      <c r="E146" s="205" t="s">
        <v>337</v>
      </c>
      <c r="F146" s="206" t="s">
        <v>338</v>
      </c>
      <c r="G146" s="207" t="s">
        <v>127</v>
      </c>
      <c r="H146" s="208">
        <v>2359.21</v>
      </c>
      <c r="I146" s="209"/>
      <c r="J146" s="210">
        <f>ROUND(I146*H146,2)</f>
        <v>0</v>
      </c>
      <c r="K146" s="211"/>
      <c r="L146" s="43"/>
      <c r="M146" s="212" t="s">
        <v>19</v>
      </c>
      <c r="N146" s="213" t="s">
        <v>45</v>
      </c>
      <c r="O146" s="83"/>
      <c r="P146" s="214">
        <f>O146*H146</f>
        <v>0</v>
      </c>
      <c r="Q146" s="214">
        <v>0.023939999999999999</v>
      </c>
      <c r="R146" s="214">
        <f>Q146*H146</f>
        <v>56.479487399999996</v>
      </c>
      <c r="S146" s="214">
        <v>0</v>
      </c>
      <c r="T146" s="215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16" t="s">
        <v>128</v>
      </c>
      <c r="AT146" s="216" t="s">
        <v>124</v>
      </c>
      <c r="AU146" s="216" t="s">
        <v>84</v>
      </c>
      <c r="AY146" s="16" t="s">
        <v>122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82</v>
      </c>
      <c r="BK146" s="217">
        <f>ROUND(I146*H146,2)</f>
        <v>0</v>
      </c>
      <c r="BL146" s="16" t="s">
        <v>128</v>
      </c>
      <c r="BM146" s="216" t="s">
        <v>339</v>
      </c>
    </row>
    <row r="147" s="2" customFormat="1">
      <c r="A147" s="37"/>
      <c r="B147" s="38"/>
      <c r="C147" s="39"/>
      <c r="D147" s="218" t="s">
        <v>130</v>
      </c>
      <c r="E147" s="39"/>
      <c r="F147" s="219" t="s">
        <v>340</v>
      </c>
      <c r="G147" s="39"/>
      <c r="H147" s="39"/>
      <c r="I147" s="220"/>
      <c r="J147" s="39"/>
      <c r="K147" s="39"/>
      <c r="L147" s="43"/>
      <c r="M147" s="221"/>
      <c r="N147" s="222"/>
      <c r="O147" s="83"/>
      <c r="P147" s="83"/>
      <c r="Q147" s="83"/>
      <c r="R147" s="83"/>
      <c r="S147" s="83"/>
      <c r="T147" s="84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130</v>
      </c>
      <c r="AU147" s="16" t="s">
        <v>84</v>
      </c>
    </row>
    <row r="148" s="2" customFormat="1" ht="49.05" customHeight="1">
      <c r="A148" s="37"/>
      <c r="B148" s="38"/>
      <c r="C148" s="204" t="s">
        <v>243</v>
      </c>
      <c r="D148" s="204" t="s">
        <v>124</v>
      </c>
      <c r="E148" s="205" t="s">
        <v>341</v>
      </c>
      <c r="F148" s="206" t="s">
        <v>342</v>
      </c>
      <c r="G148" s="207" t="s">
        <v>127</v>
      </c>
      <c r="H148" s="208">
        <v>2473.8000000000002</v>
      </c>
      <c r="I148" s="209"/>
      <c r="J148" s="210">
        <f>ROUND(I148*H148,2)</f>
        <v>0</v>
      </c>
      <c r="K148" s="211"/>
      <c r="L148" s="43"/>
      <c r="M148" s="212" t="s">
        <v>19</v>
      </c>
      <c r="N148" s="213" t="s">
        <v>45</v>
      </c>
      <c r="O148" s="83"/>
      <c r="P148" s="214">
        <f>O148*H148</f>
        <v>0</v>
      </c>
      <c r="Q148" s="214">
        <v>0.2268</v>
      </c>
      <c r="R148" s="214">
        <f>Q148*H148</f>
        <v>561.05784000000006</v>
      </c>
      <c r="S148" s="214">
        <v>0</v>
      </c>
      <c r="T148" s="215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16" t="s">
        <v>128</v>
      </c>
      <c r="AT148" s="216" t="s">
        <v>124</v>
      </c>
      <c r="AU148" s="216" t="s">
        <v>84</v>
      </c>
      <c r="AY148" s="16" t="s">
        <v>122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6" t="s">
        <v>82</v>
      </c>
      <c r="BK148" s="217">
        <f>ROUND(I148*H148,2)</f>
        <v>0</v>
      </c>
      <c r="BL148" s="16" t="s">
        <v>128</v>
      </c>
      <c r="BM148" s="216" t="s">
        <v>343</v>
      </c>
    </row>
    <row r="149" s="2" customFormat="1">
      <c r="A149" s="37"/>
      <c r="B149" s="38"/>
      <c r="C149" s="39"/>
      <c r="D149" s="218" t="s">
        <v>130</v>
      </c>
      <c r="E149" s="39"/>
      <c r="F149" s="219" t="s">
        <v>344</v>
      </c>
      <c r="G149" s="39"/>
      <c r="H149" s="39"/>
      <c r="I149" s="220"/>
      <c r="J149" s="39"/>
      <c r="K149" s="39"/>
      <c r="L149" s="43"/>
      <c r="M149" s="221"/>
      <c r="N149" s="222"/>
      <c r="O149" s="83"/>
      <c r="P149" s="83"/>
      <c r="Q149" s="83"/>
      <c r="R149" s="83"/>
      <c r="S149" s="83"/>
      <c r="T149" s="84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130</v>
      </c>
      <c r="AU149" s="16" t="s">
        <v>84</v>
      </c>
    </row>
    <row r="150" s="12" customFormat="1" ht="22.8" customHeight="1">
      <c r="A150" s="12"/>
      <c r="B150" s="188"/>
      <c r="C150" s="189"/>
      <c r="D150" s="190" t="s">
        <v>73</v>
      </c>
      <c r="E150" s="202" t="s">
        <v>274</v>
      </c>
      <c r="F150" s="202" t="s">
        <v>275</v>
      </c>
      <c r="G150" s="189"/>
      <c r="H150" s="189"/>
      <c r="I150" s="192"/>
      <c r="J150" s="203">
        <f>BK150</f>
        <v>0</v>
      </c>
      <c r="K150" s="189"/>
      <c r="L150" s="194"/>
      <c r="M150" s="195"/>
      <c r="N150" s="196"/>
      <c r="O150" s="196"/>
      <c r="P150" s="197">
        <f>SUM(P151:P152)</f>
        <v>0</v>
      </c>
      <c r="Q150" s="196"/>
      <c r="R150" s="197">
        <f>SUM(R151:R152)</f>
        <v>0</v>
      </c>
      <c r="S150" s="196"/>
      <c r="T150" s="198">
        <f>SUM(T151:T152)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99" t="s">
        <v>82</v>
      </c>
      <c r="AT150" s="200" t="s">
        <v>73</v>
      </c>
      <c r="AU150" s="200" t="s">
        <v>82</v>
      </c>
      <c r="AY150" s="199" t="s">
        <v>122</v>
      </c>
      <c r="BK150" s="201">
        <f>SUM(BK151:BK152)</f>
        <v>0</v>
      </c>
    </row>
    <row r="151" s="2" customFormat="1" ht="33" customHeight="1">
      <c r="A151" s="37"/>
      <c r="B151" s="38"/>
      <c r="C151" s="204" t="s">
        <v>248</v>
      </c>
      <c r="D151" s="204" t="s">
        <v>124</v>
      </c>
      <c r="E151" s="205" t="s">
        <v>283</v>
      </c>
      <c r="F151" s="206" t="s">
        <v>284</v>
      </c>
      <c r="G151" s="207" t="s">
        <v>279</v>
      </c>
      <c r="H151" s="208">
        <v>4518.1469999999999</v>
      </c>
      <c r="I151" s="209"/>
      <c r="J151" s="210">
        <f>ROUND(I151*H151,2)</f>
        <v>0</v>
      </c>
      <c r="K151" s="211"/>
      <c r="L151" s="43"/>
      <c r="M151" s="212" t="s">
        <v>19</v>
      </c>
      <c r="N151" s="213" t="s">
        <v>45</v>
      </c>
      <c r="O151" s="83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16" t="s">
        <v>128</v>
      </c>
      <c r="AT151" s="216" t="s">
        <v>124</v>
      </c>
      <c r="AU151" s="216" t="s">
        <v>84</v>
      </c>
      <c r="AY151" s="16" t="s">
        <v>122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82</v>
      </c>
      <c r="BK151" s="217">
        <f>ROUND(I151*H151,2)</f>
        <v>0</v>
      </c>
      <c r="BL151" s="16" t="s">
        <v>128</v>
      </c>
      <c r="BM151" s="216" t="s">
        <v>345</v>
      </c>
    </row>
    <row r="152" s="2" customFormat="1">
      <c r="A152" s="37"/>
      <c r="B152" s="38"/>
      <c r="C152" s="39"/>
      <c r="D152" s="218" t="s">
        <v>130</v>
      </c>
      <c r="E152" s="39"/>
      <c r="F152" s="219" t="s">
        <v>286</v>
      </c>
      <c r="G152" s="39"/>
      <c r="H152" s="39"/>
      <c r="I152" s="220"/>
      <c r="J152" s="39"/>
      <c r="K152" s="39"/>
      <c r="L152" s="43"/>
      <c r="M152" s="221"/>
      <c r="N152" s="222"/>
      <c r="O152" s="83"/>
      <c r="P152" s="83"/>
      <c r="Q152" s="83"/>
      <c r="R152" s="83"/>
      <c r="S152" s="83"/>
      <c r="T152" s="84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130</v>
      </c>
      <c r="AU152" s="16" t="s">
        <v>84</v>
      </c>
    </row>
    <row r="153" s="12" customFormat="1" ht="25.92" customHeight="1">
      <c r="A153" s="12"/>
      <c r="B153" s="188"/>
      <c r="C153" s="189"/>
      <c r="D153" s="190" t="s">
        <v>73</v>
      </c>
      <c r="E153" s="191" t="s">
        <v>259</v>
      </c>
      <c r="F153" s="191" t="s">
        <v>346</v>
      </c>
      <c r="G153" s="189"/>
      <c r="H153" s="189"/>
      <c r="I153" s="192"/>
      <c r="J153" s="193">
        <f>BK153</f>
        <v>0</v>
      </c>
      <c r="K153" s="189"/>
      <c r="L153" s="194"/>
      <c r="M153" s="195"/>
      <c r="N153" s="196"/>
      <c r="O153" s="196"/>
      <c r="P153" s="197">
        <f>P154</f>
        <v>0</v>
      </c>
      <c r="Q153" s="196"/>
      <c r="R153" s="197">
        <f>R154</f>
        <v>20.014000000000003</v>
      </c>
      <c r="S153" s="196"/>
      <c r="T153" s="198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99" t="s">
        <v>137</v>
      </c>
      <c r="AT153" s="200" t="s">
        <v>73</v>
      </c>
      <c r="AU153" s="200" t="s">
        <v>74</v>
      </c>
      <c r="AY153" s="199" t="s">
        <v>122</v>
      </c>
      <c r="BK153" s="201">
        <f>BK154</f>
        <v>0</v>
      </c>
    </row>
    <row r="154" s="12" customFormat="1" ht="22.8" customHeight="1">
      <c r="A154" s="12"/>
      <c r="B154" s="188"/>
      <c r="C154" s="189"/>
      <c r="D154" s="190" t="s">
        <v>73</v>
      </c>
      <c r="E154" s="202" t="s">
        <v>347</v>
      </c>
      <c r="F154" s="202" t="s">
        <v>348</v>
      </c>
      <c r="G154" s="189"/>
      <c r="H154" s="189"/>
      <c r="I154" s="192"/>
      <c r="J154" s="203">
        <f>BK154</f>
        <v>0</v>
      </c>
      <c r="K154" s="189"/>
      <c r="L154" s="194"/>
      <c r="M154" s="195"/>
      <c r="N154" s="196"/>
      <c r="O154" s="196"/>
      <c r="P154" s="197">
        <f>SUM(P155:P156)</f>
        <v>0</v>
      </c>
      <c r="Q154" s="196"/>
      <c r="R154" s="197">
        <f>SUM(R155:R156)</f>
        <v>20.014000000000003</v>
      </c>
      <c r="S154" s="196"/>
      <c r="T154" s="198">
        <f>SUM(T155:T156)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99" t="s">
        <v>137</v>
      </c>
      <c r="AT154" s="200" t="s">
        <v>73</v>
      </c>
      <c r="AU154" s="200" t="s">
        <v>82</v>
      </c>
      <c r="AY154" s="199" t="s">
        <v>122</v>
      </c>
      <c r="BK154" s="201">
        <f>SUM(BK155:BK156)</f>
        <v>0</v>
      </c>
    </row>
    <row r="155" s="2" customFormat="1" ht="37.8" customHeight="1">
      <c r="A155" s="37"/>
      <c r="B155" s="38"/>
      <c r="C155" s="204" t="s">
        <v>254</v>
      </c>
      <c r="D155" s="204" t="s">
        <v>124</v>
      </c>
      <c r="E155" s="205" t="s">
        <v>349</v>
      </c>
      <c r="F155" s="206" t="s">
        <v>350</v>
      </c>
      <c r="G155" s="207" t="s">
        <v>266</v>
      </c>
      <c r="H155" s="208">
        <v>200</v>
      </c>
      <c r="I155" s="209"/>
      <c r="J155" s="210">
        <f>ROUND(I155*H155,2)</f>
        <v>0</v>
      </c>
      <c r="K155" s="211"/>
      <c r="L155" s="43"/>
      <c r="M155" s="212" t="s">
        <v>19</v>
      </c>
      <c r="N155" s="213" t="s">
        <v>45</v>
      </c>
      <c r="O155" s="83"/>
      <c r="P155" s="214">
        <f>O155*H155</f>
        <v>0</v>
      </c>
      <c r="Q155" s="214">
        <v>0.10007000000000001</v>
      </c>
      <c r="R155" s="214">
        <f>Q155*H155</f>
        <v>20.014000000000003</v>
      </c>
      <c r="S155" s="214">
        <v>0</v>
      </c>
      <c r="T155" s="215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16" t="s">
        <v>351</v>
      </c>
      <c r="AT155" s="216" t="s">
        <v>124</v>
      </c>
      <c r="AU155" s="216" t="s">
        <v>84</v>
      </c>
      <c r="AY155" s="16" t="s">
        <v>122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6" t="s">
        <v>82</v>
      </c>
      <c r="BK155" s="217">
        <f>ROUND(I155*H155,2)</f>
        <v>0</v>
      </c>
      <c r="BL155" s="16" t="s">
        <v>351</v>
      </c>
      <c r="BM155" s="216" t="s">
        <v>352</v>
      </c>
    </row>
    <row r="156" s="2" customFormat="1">
      <c r="A156" s="37"/>
      <c r="B156" s="38"/>
      <c r="C156" s="39"/>
      <c r="D156" s="218" t="s">
        <v>130</v>
      </c>
      <c r="E156" s="39"/>
      <c r="F156" s="219" t="s">
        <v>353</v>
      </c>
      <c r="G156" s="39"/>
      <c r="H156" s="39"/>
      <c r="I156" s="220"/>
      <c r="J156" s="39"/>
      <c r="K156" s="39"/>
      <c r="L156" s="43"/>
      <c r="M156" s="236"/>
      <c r="N156" s="237"/>
      <c r="O156" s="238"/>
      <c r="P156" s="238"/>
      <c r="Q156" s="238"/>
      <c r="R156" s="238"/>
      <c r="S156" s="238"/>
      <c r="T156" s="239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130</v>
      </c>
      <c r="AU156" s="16" t="s">
        <v>84</v>
      </c>
    </row>
    <row r="157" s="2" customFormat="1" ht="6.96" customHeight="1">
      <c r="A157" s="37"/>
      <c r="B157" s="58"/>
      <c r="C157" s="59"/>
      <c r="D157" s="59"/>
      <c r="E157" s="59"/>
      <c r="F157" s="59"/>
      <c r="G157" s="59"/>
      <c r="H157" s="59"/>
      <c r="I157" s="59"/>
      <c r="J157" s="59"/>
      <c r="K157" s="59"/>
      <c r="L157" s="43"/>
      <c r="M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</sheetData>
  <sheetProtection sheet="1" autoFilter="0" formatColumns="0" formatRows="0" objects="1" scenarios="1" spinCount="100000" saltValue="9L4glmrKzsjTS13TT+0cyOuLgKGZT9+iIbkc81qDzGX1A1h017V+M7jqsMna3Uy7k2OqOaaWrNunSYwz8VKCdA==" hashValue="Bd/Fesw+Rg6sI5GMAjv/FoBeohWToOesCQKHSxCVxSpgVEYNrmOvo4Sph+j0lP4c1mo3YPcThZMw0FuVGeGrpg==" algorithmName="SHA-512" password="CC35"/>
  <autoFilter ref="C84:K156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1251103"/>
    <hyperlink ref="F91" r:id="rId2" display="https://podminky.urs.cz/item/CS_URS_2024_02/112101102"/>
    <hyperlink ref="F93" r:id="rId3" display="https://podminky.urs.cz/item/CS_URS_2024_02/112251102"/>
    <hyperlink ref="F95" r:id="rId4" display="https://podminky.urs.cz/item/CS_URS_2024_02/122151405"/>
    <hyperlink ref="F98" r:id="rId5" display="https://podminky.urs.cz/item/CS_URS_2024_02/122452206"/>
    <hyperlink ref="F101" r:id="rId6" display="https://podminky.urs.cz/item/CS_URS_2024_02/122452206"/>
    <hyperlink ref="F104" r:id="rId7" display="https://podminky.urs.cz/item/CS_URS_2024_02/132212132"/>
    <hyperlink ref="F107" r:id="rId8" display="https://podminky.urs.cz/item/CS_URS_2024_02/132251103"/>
    <hyperlink ref="F110" r:id="rId9" display="https://podminky.urs.cz/item/CS_URS_2024_02/162351104"/>
    <hyperlink ref="F113" r:id="rId10" display="https://podminky.urs.cz/item/CS_URS_2024_02/162651112"/>
    <hyperlink ref="F116" r:id="rId11" display="https://podminky.urs.cz/item/CS_URS_2024_02/162651112"/>
    <hyperlink ref="F119" r:id="rId12" display="https://podminky.urs.cz/item/CS_URS_2024_02/171151112"/>
    <hyperlink ref="F122" r:id="rId13" display="https://podminky.urs.cz/item/CS_URS_2024_02/171152121"/>
    <hyperlink ref="F125" r:id="rId14" display="https://podminky.urs.cz/item/CS_URS_2024_02/171251201"/>
    <hyperlink ref="F128" r:id="rId15" display="https://podminky.urs.cz/item/CS_URS_2024_02/171251201"/>
    <hyperlink ref="F131" r:id="rId16" display="https://podminky.urs.cz/item/CS_URS_2024_02/174152101"/>
    <hyperlink ref="F134" r:id="rId17" display="https://podminky.urs.cz/item/CS_URS_2024_02/181101141"/>
    <hyperlink ref="F136" r:id="rId18" display="https://podminky.urs.cz/item/CS_URS_2024_02/181152302"/>
    <hyperlink ref="F139" r:id="rId19" display="https://podminky.urs.cz/item/CS_URS_2024_02/564851011"/>
    <hyperlink ref="F141" r:id="rId20" display="https://podminky.urs.cz/item/CS_URS_2024_02/564871011"/>
    <hyperlink ref="F143" r:id="rId21" display="https://podminky.urs.cz/item/CS_URS_2024_02/569831111"/>
    <hyperlink ref="F145" r:id="rId22" display="https://podminky.urs.cz/item/CS_URS_2024_02/573411105"/>
    <hyperlink ref="F147" r:id="rId23" display="https://podminky.urs.cz/item/CS_URS_2024_02/573411106"/>
    <hyperlink ref="F149" r:id="rId24" display="https://podminky.urs.cz/item/CS_URS_2024_02/574381112"/>
    <hyperlink ref="F152" r:id="rId25" display="https://podminky.urs.cz/item/CS_URS_2023_02/998225111.1"/>
    <hyperlink ref="F156" r:id="rId26" display="https://podminky.urs.cz/item/CS_URS_2024_02/4606615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90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Polní cesty RCH3 a RCV20 v katastrálním území Netolice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354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12. 8. 2024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ROUND((SUM(BE81:BE103)),  2)</f>
        <v>0</v>
      </c>
      <c r="G33" s="37"/>
      <c r="H33" s="37"/>
      <c r="I33" s="147">
        <v>0.20999999999999999</v>
      </c>
      <c r="J33" s="146">
        <f>ROUND(((SUM(BE81:BE103))*I33),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ROUND((SUM(BF81:BF103)),  2)</f>
        <v>0</v>
      </c>
      <c r="G34" s="37"/>
      <c r="H34" s="37"/>
      <c r="I34" s="147">
        <v>0.14999999999999999</v>
      </c>
      <c r="J34" s="146">
        <f>ROUND(((SUM(BF81:BF103))*I34),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ROUND((SUM(BG81:BG103)),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ROUND((SUM(BH81:BH103)),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ROUND((SUM(BI81:BI103)),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Polní cesty RCH3 a RCV20 v katastrálním území Netolice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SO103 - Náhradní výsadba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Netolice</v>
      </c>
      <c r="G52" s="39"/>
      <c r="H52" s="39"/>
      <c r="I52" s="31" t="s">
        <v>23</v>
      </c>
      <c r="J52" s="71" t="str">
        <f>IF(J12="","",J12)</f>
        <v>12. 8. 2024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Státní pozemkový úřad </v>
      </c>
      <c r="G54" s="39"/>
      <c r="H54" s="39"/>
      <c r="I54" s="31" t="s">
        <v>32</v>
      </c>
      <c r="J54" s="35" t="str">
        <f>E21</f>
        <v xml:space="preserve"> S-pro servis s. r. 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99</v>
      </c>
      <c r="D57" s="161"/>
      <c r="E57" s="161"/>
      <c r="F57" s="161"/>
      <c r="G57" s="161"/>
      <c r="H57" s="161"/>
      <c r="I57" s="161"/>
      <c r="J57" s="162" t="s">
        <v>100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9" customFormat="1" ht="24.96" customHeight="1">
      <c r="A60" s="9"/>
      <c r="B60" s="164"/>
      <c r="C60" s="165"/>
      <c r="D60" s="166" t="s">
        <v>102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103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107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Polní cesty RCH3 a RCV20 v katastrálním území Netolice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96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SO103 - Náhradní výsadba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 xml:space="preserve"> Netolice</v>
      </c>
      <c r="G75" s="39"/>
      <c r="H75" s="39"/>
      <c r="I75" s="31" t="s">
        <v>23</v>
      </c>
      <c r="J75" s="71" t="str">
        <f>IF(J12="","",J12)</f>
        <v>12. 8. 2024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 xml:space="preserve"> Státní pozemkový úřad </v>
      </c>
      <c r="G77" s="39"/>
      <c r="H77" s="39"/>
      <c r="I77" s="31" t="s">
        <v>32</v>
      </c>
      <c r="J77" s="35" t="str">
        <f>E21</f>
        <v xml:space="preserve"> S-pro servis s. r. o.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36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108</v>
      </c>
      <c r="D80" s="179" t="s">
        <v>59</v>
      </c>
      <c r="E80" s="179" t="s">
        <v>55</v>
      </c>
      <c r="F80" s="179" t="s">
        <v>56</v>
      </c>
      <c r="G80" s="179" t="s">
        <v>109</v>
      </c>
      <c r="H80" s="179" t="s">
        <v>110</v>
      </c>
      <c r="I80" s="179" t="s">
        <v>111</v>
      </c>
      <c r="J80" s="180" t="s">
        <v>100</v>
      </c>
      <c r="K80" s="181" t="s">
        <v>112</v>
      </c>
      <c r="L80" s="182"/>
      <c r="M80" s="91" t="s">
        <v>19</v>
      </c>
      <c r="N80" s="92" t="s">
        <v>44</v>
      </c>
      <c r="O80" s="92" t="s">
        <v>113</v>
      </c>
      <c r="P80" s="92" t="s">
        <v>114</v>
      </c>
      <c r="Q80" s="92" t="s">
        <v>115</v>
      </c>
      <c r="R80" s="92" t="s">
        <v>116</v>
      </c>
      <c r="S80" s="92" t="s">
        <v>117</v>
      </c>
      <c r="T80" s="93" t="s">
        <v>118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119</v>
      </c>
      <c r="D81" s="39"/>
      <c r="E81" s="39"/>
      <c r="F81" s="39"/>
      <c r="G81" s="39"/>
      <c r="H81" s="39"/>
      <c r="I81" s="39"/>
      <c r="J81" s="183">
        <f>BK81</f>
        <v>0</v>
      </c>
      <c r="K81" s="39"/>
      <c r="L81" s="43"/>
      <c r="M81" s="94"/>
      <c r="N81" s="184"/>
      <c r="O81" s="95"/>
      <c r="P81" s="185">
        <f>P82</f>
        <v>0</v>
      </c>
      <c r="Q81" s="95"/>
      <c r="R81" s="185">
        <f>R82</f>
        <v>1.480885</v>
      </c>
      <c r="S81" s="95"/>
      <c r="T81" s="186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73</v>
      </c>
      <c r="AU81" s="16" t="s">
        <v>101</v>
      </c>
      <c r="BK81" s="187">
        <f>BK82</f>
        <v>0</v>
      </c>
    </row>
    <row r="82" s="12" customFormat="1" ht="25.92" customHeight="1">
      <c r="A82" s="12"/>
      <c r="B82" s="188"/>
      <c r="C82" s="189"/>
      <c r="D82" s="190" t="s">
        <v>73</v>
      </c>
      <c r="E82" s="191" t="s">
        <v>120</v>
      </c>
      <c r="F82" s="191" t="s">
        <v>121</v>
      </c>
      <c r="G82" s="189"/>
      <c r="H82" s="189"/>
      <c r="I82" s="192"/>
      <c r="J82" s="193">
        <f>BK82</f>
        <v>0</v>
      </c>
      <c r="K82" s="189"/>
      <c r="L82" s="194"/>
      <c r="M82" s="195"/>
      <c r="N82" s="196"/>
      <c r="O82" s="196"/>
      <c r="P82" s="197">
        <f>P83</f>
        <v>0</v>
      </c>
      <c r="Q82" s="196"/>
      <c r="R82" s="197">
        <f>R83</f>
        <v>1.480885</v>
      </c>
      <c r="S82" s="196"/>
      <c r="T82" s="198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9" t="s">
        <v>82</v>
      </c>
      <c r="AT82" s="200" t="s">
        <v>73</v>
      </c>
      <c r="AU82" s="200" t="s">
        <v>74</v>
      </c>
      <c r="AY82" s="199" t="s">
        <v>122</v>
      </c>
      <c r="BK82" s="201">
        <f>BK83</f>
        <v>0</v>
      </c>
    </row>
    <row r="83" s="12" customFormat="1" ht="22.8" customHeight="1">
      <c r="A83" s="12"/>
      <c r="B83" s="188"/>
      <c r="C83" s="189"/>
      <c r="D83" s="190" t="s">
        <v>73</v>
      </c>
      <c r="E83" s="202" t="s">
        <v>82</v>
      </c>
      <c r="F83" s="202" t="s">
        <v>123</v>
      </c>
      <c r="G83" s="189"/>
      <c r="H83" s="189"/>
      <c r="I83" s="192"/>
      <c r="J83" s="203">
        <f>BK83</f>
        <v>0</v>
      </c>
      <c r="K83" s="189"/>
      <c r="L83" s="194"/>
      <c r="M83" s="195"/>
      <c r="N83" s="196"/>
      <c r="O83" s="196"/>
      <c r="P83" s="197">
        <f>SUM(P84:P103)</f>
        <v>0</v>
      </c>
      <c r="Q83" s="196"/>
      <c r="R83" s="197">
        <f>SUM(R84:R103)</f>
        <v>1.480885</v>
      </c>
      <c r="S83" s="196"/>
      <c r="T83" s="198">
        <f>SUM(T84:T103)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9" t="s">
        <v>82</v>
      </c>
      <c r="AT83" s="200" t="s">
        <v>73</v>
      </c>
      <c r="AU83" s="200" t="s">
        <v>82</v>
      </c>
      <c r="AY83" s="199" t="s">
        <v>122</v>
      </c>
      <c r="BK83" s="201">
        <f>SUM(BK84:BK103)</f>
        <v>0</v>
      </c>
    </row>
    <row r="84" s="2" customFormat="1" ht="44.25" customHeight="1">
      <c r="A84" s="37"/>
      <c r="B84" s="38"/>
      <c r="C84" s="204" t="s">
        <v>82</v>
      </c>
      <c r="D84" s="204" t="s">
        <v>124</v>
      </c>
      <c r="E84" s="205" t="s">
        <v>355</v>
      </c>
      <c r="F84" s="206" t="s">
        <v>356</v>
      </c>
      <c r="G84" s="207" t="s">
        <v>134</v>
      </c>
      <c r="H84" s="208">
        <v>46</v>
      </c>
      <c r="I84" s="209"/>
      <c r="J84" s="210">
        <f>ROUND(I84*H84,2)</f>
        <v>0</v>
      </c>
      <c r="K84" s="211"/>
      <c r="L84" s="43"/>
      <c r="M84" s="212" t="s">
        <v>19</v>
      </c>
      <c r="N84" s="213" t="s">
        <v>45</v>
      </c>
      <c r="O84" s="83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6" t="s">
        <v>128</v>
      </c>
      <c r="AT84" s="216" t="s">
        <v>124</v>
      </c>
      <c r="AU84" s="216" t="s">
        <v>84</v>
      </c>
      <c r="AY84" s="16" t="s">
        <v>122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6" t="s">
        <v>82</v>
      </c>
      <c r="BK84" s="217">
        <f>ROUND(I84*H84,2)</f>
        <v>0</v>
      </c>
      <c r="BL84" s="16" t="s">
        <v>128</v>
      </c>
      <c r="BM84" s="216" t="s">
        <v>357</v>
      </c>
    </row>
    <row r="85" s="2" customFormat="1" ht="16.5" customHeight="1">
      <c r="A85" s="37"/>
      <c r="B85" s="38"/>
      <c r="C85" s="225" t="s">
        <v>84</v>
      </c>
      <c r="D85" s="225" t="s">
        <v>259</v>
      </c>
      <c r="E85" s="226" t="s">
        <v>358</v>
      </c>
      <c r="F85" s="227" t="s">
        <v>359</v>
      </c>
      <c r="G85" s="228" t="s">
        <v>134</v>
      </c>
      <c r="H85" s="229">
        <v>6.5709999999999997</v>
      </c>
      <c r="I85" s="230"/>
      <c r="J85" s="231">
        <f>ROUND(I85*H85,2)</f>
        <v>0</v>
      </c>
      <c r="K85" s="232"/>
      <c r="L85" s="233"/>
      <c r="M85" s="234" t="s">
        <v>19</v>
      </c>
      <c r="N85" s="235" t="s">
        <v>45</v>
      </c>
      <c r="O85" s="83"/>
      <c r="P85" s="214">
        <f>O85*H85</f>
        <v>0</v>
      </c>
      <c r="Q85" s="214">
        <v>0.025000000000000001</v>
      </c>
      <c r="R85" s="214">
        <f>Q85*H85</f>
        <v>0.164275</v>
      </c>
      <c r="S85" s="214">
        <v>0</v>
      </c>
      <c r="T85" s="215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6" t="s">
        <v>163</v>
      </c>
      <c r="AT85" s="216" t="s">
        <v>259</v>
      </c>
      <c r="AU85" s="216" t="s">
        <v>84</v>
      </c>
      <c r="AY85" s="16" t="s">
        <v>122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6" t="s">
        <v>82</v>
      </c>
      <c r="BK85" s="217">
        <f>ROUND(I85*H85,2)</f>
        <v>0</v>
      </c>
      <c r="BL85" s="16" t="s">
        <v>128</v>
      </c>
      <c r="BM85" s="216" t="s">
        <v>360</v>
      </c>
    </row>
    <row r="86" s="2" customFormat="1" ht="37.8" customHeight="1">
      <c r="A86" s="37"/>
      <c r="B86" s="38"/>
      <c r="C86" s="204" t="s">
        <v>137</v>
      </c>
      <c r="D86" s="204" t="s">
        <v>124</v>
      </c>
      <c r="E86" s="205" t="s">
        <v>361</v>
      </c>
      <c r="F86" s="206" t="s">
        <v>362</v>
      </c>
      <c r="G86" s="207" t="s">
        <v>134</v>
      </c>
      <c r="H86" s="208">
        <v>46</v>
      </c>
      <c r="I86" s="209"/>
      <c r="J86" s="210">
        <f>ROUND(I86*H86,2)</f>
        <v>0</v>
      </c>
      <c r="K86" s="211"/>
      <c r="L86" s="43"/>
      <c r="M86" s="212" t="s">
        <v>19</v>
      </c>
      <c r="N86" s="213" t="s">
        <v>45</v>
      </c>
      <c r="O86" s="83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6" t="s">
        <v>128</v>
      </c>
      <c r="AT86" s="216" t="s">
        <v>124</v>
      </c>
      <c r="AU86" s="216" t="s">
        <v>84</v>
      </c>
      <c r="AY86" s="16" t="s">
        <v>122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6" t="s">
        <v>82</v>
      </c>
      <c r="BK86" s="217">
        <f>ROUND(I86*H86,2)</f>
        <v>0</v>
      </c>
      <c r="BL86" s="16" t="s">
        <v>128</v>
      </c>
      <c r="BM86" s="216" t="s">
        <v>363</v>
      </c>
    </row>
    <row r="87" s="2" customFormat="1" ht="16.5" customHeight="1">
      <c r="A87" s="37"/>
      <c r="B87" s="38"/>
      <c r="C87" s="225" t="s">
        <v>128</v>
      </c>
      <c r="D87" s="225" t="s">
        <v>259</v>
      </c>
      <c r="E87" s="226" t="s">
        <v>364</v>
      </c>
      <c r="F87" s="227" t="s">
        <v>365</v>
      </c>
      <c r="G87" s="228" t="s">
        <v>134</v>
      </c>
      <c r="H87" s="229">
        <v>8</v>
      </c>
      <c r="I87" s="230"/>
      <c r="J87" s="231">
        <f>ROUND(I87*H87,2)</f>
        <v>0</v>
      </c>
      <c r="K87" s="232"/>
      <c r="L87" s="233"/>
      <c r="M87" s="234" t="s">
        <v>19</v>
      </c>
      <c r="N87" s="235" t="s">
        <v>45</v>
      </c>
      <c r="O87" s="83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6" t="s">
        <v>163</v>
      </c>
      <c r="AT87" s="216" t="s">
        <v>259</v>
      </c>
      <c r="AU87" s="216" t="s">
        <v>84</v>
      </c>
      <c r="AY87" s="16" t="s">
        <v>122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82</v>
      </c>
      <c r="BK87" s="217">
        <f>ROUND(I87*H87,2)</f>
        <v>0</v>
      </c>
      <c r="BL87" s="16" t="s">
        <v>128</v>
      </c>
      <c r="BM87" s="216" t="s">
        <v>366</v>
      </c>
    </row>
    <row r="88" s="2" customFormat="1">
      <c r="A88" s="37"/>
      <c r="B88" s="38"/>
      <c r="C88" s="39"/>
      <c r="D88" s="223" t="s">
        <v>152</v>
      </c>
      <c r="E88" s="39"/>
      <c r="F88" s="224" t="s">
        <v>367</v>
      </c>
      <c r="G88" s="39"/>
      <c r="H88" s="39"/>
      <c r="I88" s="220"/>
      <c r="J88" s="39"/>
      <c r="K88" s="39"/>
      <c r="L88" s="43"/>
      <c r="M88" s="221"/>
      <c r="N88" s="222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152</v>
      </c>
      <c r="AU88" s="16" t="s">
        <v>84</v>
      </c>
    </row>
    <row r="89" s="2" customFormat="1" ht="16.5" customHeight="1">
      <c r="A89" s="37"/>
      <c r="B89" s="38"/>
      <c r="C89" s="225" t="s">
        <v>146</v>
      </c>
      <c r="D89" s="225" t="s">
        <v>259</v>
      </c>
      <c r="E89" s="226" t="s">
        <v>368</v>
      </c>
      <c r="F89" s="227" t="s">
        <v>369</v>
      </c>
      <c r="G89" s="228" t="s">
        <v>134</v>
      </c>
      <c r="H89" s="229">
        <v>8</v>
      </c>
      <c r="I89" s="230"/>
      <c r="J89" s="231">
        <f>ROUND(I89*H89,2)</f>
        <v>0</v>
      </c>
      <c r="K89" s="232"/>
      <c r="L89" s="233"/>
      <c r="M89" s="234" t="s">
        <v>19</v>
      </c>
      <c r="N89" s="235" t="s">
        <v>45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163</v>
      </c>
      <c r="AT89" s="216" t="s">
        <v>259</v>
      </c>
      <c r="AU89" s="216" t="s">
        <v>84</v>
      </c>
      <c r="AY89" s="16" t="s">
        <v>122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82</v>
      </c>
      <c r="BK89" s="217">
        <f>ROUND(I89*H89,2)</f>
        <v>0</v>
      </c>
      <c r="BL89" s="16" t="s">
        <v>128</v>
      </c>
      <c r="BM89" s="216" t="s">
        <v>370</v>
      </c>
    </row>
    <row r="90" s="2" customFormat="1">
      <c r="A90" s="37"/>
      <c r="B90" s="38"/>
      <c r="C90" s="39"/>
      <c r="D90" s="223" t="s">
        <v>152</v>
      </c>
      <c r="E90" s="39"/>
      <c r="F90" s="224" t="s">
        <v>367</v>
      </c>
      <c r="G90" s="39"/>
      <c r="H90" s="39"/>
      <c r="I90" s="220"/>
      <c r="J90" s="39"/>
      <c r="K90" s="39"/>
      <c r="L90" s="43"/>
      <c r="M90" s="221"/>
      <c r="N90" s="222"/>
      <c r="O90" s="83"/>
      <c r="P90" s="83"/>
      <c r="Q90" s="83"/>
      <c r="R90" s="83"/>
      <c r="S90" s="83"/>
      <c r="T90" s="84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16" t="s">
        <v>152</v>
      </c>
      <c r="AU90" s="16" t="s">
        <v>84</v>
      </c>
    </row>
    <row r="91" s="2" customFormat="1" ht="16.5" customHeight="1">
      <c r="A91" s="37"/>
      <c r="B91" s="38"/>
      <c r="C91" s="225" t="s">
        <v>154</v>
      </c>
      <c r="D91" s="225" t="s">
        <v>259</v>
      </c>
      <c r="E91" s="226" t="s">
        <v>371</v>
      </c>
      <c r="F91" s="227" t="s">
        <v>372</v>
      </c>
      <c r="G91" s="228" t="s">
        <v>134</v>
      </c>
      <c r="H91" s="229">
        <v>21</v>
      </c>
      <c r="I91" s="230"/>
      <c r="J91" s="231">
        <f>ROUND(I91*H91,2)</f>
        <v>0</v>
      </c>
      <c r="K91" s="232"/>
      <c r="L91" s="233"/>
      <c r="M91" s="234" t="s">
        <v>19</v>
      </c>
      <c r="N91" s="235" t="s">
        <v>45</v>
      </c>
      <c r="O91" s="83"/>
      <c r="P91" s="214">
        <f>O91*H91</f>
        <v>0</v>
      </c>
      <c r="Q91" s="214">
        <v>0.027</v>
      </c>
      <c r="R91" s="214">
        <f>Q91*H91</f>
        <v>0.56699999999999995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163</v>
      </c>
      <c r="AT91" s="216" t="s">
        <v>259</v>
      </c>
      <c r="AU91" s="216" t="s">
        <v>84</v>
      </c>
      <c r="AY91" s="16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82</v>
      </c>
      <c r="BK91" s="217">
        <f>ROUND(I91*H91,2)</f>
        <v>0</v>
      </c>
      <c r="BL91" s="16" t="s">
        <v>128</v>
      </c>
      <c r="BM91" s="216" t="s">
        <v>373</v>
      </c>
    </row>
    <row r="92" s="2" customFormat="1">
      <c r="A92" s="37"/>
      <c r="B92" s="38"/>
      <c r="C92" s="39"/>
      <c r="D92" s="223" t="s">
        <v>152</v>
      </c>
      <c r="E92" s="39"/>
      <c r="F92" s="224" t="s">
        <v>367</v>
      </c>
      <c r="G92" s="39"/>
      <c r="H92" s="39"/>
      <c r="I92" s="220"/>
      <c r="J92" s="39"/>
      <c r="K92" s="39"/>
      <c r="L92" s="43"/>
      <c r="M92" s="221"/>
      <c r="N92" s="222"/>
      <c r="O92" s="83"/>
      <c r="P92" s="83"/>
      <c r="Q92" s="83"/>
      <c r="R92" s="83"/>
      <c r="S92" s="83"/>
      <c r="T92" s="84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16" t="s">
        <v>152</v>
      </c>
      <c r="AU92" s="16" t="s">
        <v>84</v>
      </c>
    </row>
    <row r="93" s="2" customFormat="1" ht="16.5" customHeight="1">
      <c r="A93" s="37"/>
      <c r="B93" s="38"/>
      <c r="C93" s="225" t="s">
        <v>160</v>
      </c>
      <c r="D93" s="225" t="s">
        <v>259</v>
      </c>
      <c r="E93" s="226" t="s">
        <v>374</v>
      </c>
      <c r="F93" s="227" t="s">
        <v>375</v>
      </c>
      <c r="G93" s="228" t="s">
        <v>134</v>
      </c>
      <c r="H93" s="229">
        <v>9</v>
      </c>
      <c r="I93" s="230"/>
      <c r="J93" s="231">
        <f>ROUND(I93*H93,2)</f>
        <v>0</v>
      </c>
      <c r="K93" s="232"/>
      <c r="L93" s="233"/>
      <c r="M93" s="234" t="s">
        <v>19</v>
      </c>
      <c r="N93" s="235" t="s">
        <v>45</v>
      </c>
      <c r="O93" s="83"/>
      <c r="P93" s="214">
        <f>O93*H93</f>
        <v>0</v>
      </c>
      <c r="Q93" s="214">
        <v>3.0000000000000001E-05</v>
      </c>
      <c r="R93" s="214">
        <f>Q93*H93</f>
        <v>0.00027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163</v>
      </c>
      <c r="AT93" s="216" t="s">
        <v>259</v>
      </c>
      <c r="AU93" s="216" t="s">
        <v>84</v>
      </c>
      <c r="AY93" s="16" t="s">
        <v>122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82</v>
      </c>
      <c r="BK93" s="217">
        <f>ROUND(I93*H93,2)</f>
        <v>0</v>
      </c>
      <c r="BL93" s="16" t="s">
        <v>128</v>
      </c>
      <c r="BM93" s="216" t="s">
        <v>376</v>
      </c>
    </row>
    <row r="94" s="2" customFormat="1">
      <c r="A94" s="37"/>
      <c r="B94" s="38"/>
      <c r="C94" s="39"/>
      <c r="D94" s="223" t="s">
        <v>152</v>
      </c>
      <c r="E94" s="39"/>
      <c r="F94" s="224" t="s">
        <v>367</v>
      </c>
      <c r="G94" s="39"/>
      <c r="H94" s="39"/>
      <c r="I94" s="220"/>
      <c r="J94" s="39"/>
      <c r="K94" s="39"/>
      <c r="L94" s="43"/>
      <c r="M94" s="221"/>
      <c r="N94" s="222"/>
      <c r="O94" s="83"/>
      <c r="P94" s="83"/>
      <c r="Q94" s="83"/>
      <c r="R94" s="83"/>
      <c r="S94" s="83"/>
      <c r="T94" s="84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16" t="s">
        <v>152</v>
      </c>
      <c r="AU94" s="16" t="s">
        <v>84</v>
      </c>
    </row>
    <row r="95" s="2" customFormat="1" ht="24.15" customHeight="1">
      <c r="A95" s="37"/>
      <c r="B95" s="38"/>
      <c r="C95" s="204" t="s">
        <v>163</v>
      </c>
      <c r="D95" s="204" t="s">
        <v>124</v>
      </c>
      <c r="E95" s="205" t="s">
        <v>377</v>
      </c>
      <c r="F95" s="206" t="s">
        <v>378</v>
      </c>
      <c r="G95" s="207" t="s">
        <v>134</v>
      </c>
      <c r="H95" s="208">
        <v>46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45</v>
      </c>
      <c r="O95" s="83"/>
      <c r="P95" s="214">
        <f>O95*H95</f>
        <v>0</v>
      </c>
      <c r="Q95" s="214">
        <v>5.0000000000000002E-05</v>
      </c>
      <c r="R95" s="214">
        <f>Q95*H95</f>
        <v>0.0023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128</v>
      </c>
      <c r="AT95" s="216" t="s">
        <v>124</v>
      </c>
      <c r="AU95" s="216" t="s">
        <v>84</v>
      </c>
      <c r="AY95" s="16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82</v>
      </c>
      <c r="BK95" s="217">
        <f>ROUND(I95*H95,2)</f>
        <v>0</v>
      </c>
      <c r="BL95" s="16" t="s">
        <v>128</v>
      </c>
      <c r="BM95" s="216" t="s">
        <v>379</v>
      </c>
    </row>
    <row r="96" s="2" customFormat="1" ht="21.75" customHeight="1">
      <c r="A96" s="37"/>
      <c r="B96" s="38"/>
      <c r="C96" s="225" t="s">
        <v>169</v>
      </c>
      <c r="D96" s="225" t="s">
        <v>259</v>
      </c>
      <c r="E96" s="226" t="s">
        <v>380</v>
      </c>
      <c r="F96" s="227" t="s">
        <v>381</v>
      </c>
      <c r="G96" s="228" t="s">
        <v>134</v>
      </c>
      <c r="H96" s="229">
        <v>138</v>
      </c>
      <c r="I96" s="230"/>
      <c r="J96" s="231">
        <f>ROUND(I96*H96,2)</f>
        <v>0</v>
      </c>
      <c r="K96" s="232"/>
      <c r="L96" s="233"/>
      <c r="M96" s="234" t="s">
        <v>19</v>
      </c>
      <c r="N96" s="235" t="s">
        <v>45</v>
      </c>
      <c r="O96" s="83"/>
      <c r="P96" s="214">
        <f>O96*H96</f>
        <v>0</v>
      </c>
      <c r="Q96" s="214">
        <v>0.0047200000000000002</v>
      </c>
      <c r="R96" s="214">
        <f>Q96*H96</f>
        <v>0.65136000000000005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163</v>
      </c>
      <c r="AT96" s="216" t="s">
        <v>259</v>
      </c>
      <c r="AU96" s="216" t="s">
        <v>84</v>
      </c>
      <c r="AY96" s="16" t="s">
        <v>122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82</v>
      </c>
      <c r="BK96" s="217">
        <f>ROUND(I96*H96,2)</f>
        <v>0</v>
      </c>
      <c r="BL96" s="16" t="s">
        <v>128</v>
      </c>
      <c r="BM96" s="216" t="s">
        <v>382</v>
      </c>
    </row>
    <row r="97" s="2" customFormat="1" ht="16.5" customHeight="1">
      <c r="A97" s="37"/>
      <c r="B97" s="38"/>
      <c r="C97" s="225" t="s">
        <v>175</v>
      </c>
      <c r="D97" s="225" t="s">
        <v>259</v>
      </c>
      <c r="E97" s="226" t="s">
        <v>383</v>
      </c>
      <c r="F97" s="227" t="s">
        <v>384</v>
      </c>
      <c r="G97" s="228" t="s">
        <v>385</v>
      </c>
      <c r="H97" s="229">
        <v>138</v>
      </c>
      <c r="I97" s="230"/>
      <c r="J97" s="231">
        <f>ROUND(I97*H97,2)</f>
        <v>0</v>
      </c>
      <c r="K97" s="232"/>
      <c r="L97" s="233"/>
      <c r="M97" s="234" t="s">
        <v>19</v>
      </c>
      <c r="N97" s="235" t="s">
        <v>45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163</v>
      </c>
      <c r="AT97" s="216" t="s">
        <v>259</v>
      </c>
      <c r="AU97" s="216" t="s">
        <v>84</v>
      </c>
      <c r="AY97" s="16" t="s">
        <v>122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82</v>
      </c>
      <c r="BK97" s="217">
        <f>ROUND(I97*H97,2)</f>
        <v>0</v>
      </c>
      <c r="BL97" s="16" t="s">
        <v>128</v>
      </c>
      <c r="BM97" s="216" t="s">
        <v>386</v>
      </c>
    </row>
    <row r="98" s="2" customFormat="1" ht="16.5" customHeight="1">
      <c r="A98" s="37"/>
      <c r="B98" s="38"/>
      <c r="C98" s="225" t="s">
        <v>178</v>
      </c>
      <c r="D98" s="225" t="s">
        <v>259</v>
      </c>
      <c r="E98" s="226" t="s">
        <v>387</v>
      </c>
      <c r="F98" s="227" t="s">
        <v>388</v>
      </c>
      <c r="G98" s="228" t="s">
        <v>385</v>
      </c>
      <c r="H98" s="229">
        <v>138</v>
      </c>
      <c r="I98" s="230"/>
      <c r="J98" s="231">
        <f>ROUND(I98*H98,2)</f>
        <v>0</v>
      </c>
      <c r="K98" s="232"/>
      <c r="L98" s="233"/>
      <c r="M98" s="234" t="s">
        <v>19</v>
      </c>
      <c r="N98" s="235" t="s">
        <v>45</v>
      </c>
      <c r="O98" s="83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R98" s="216" t="s">
        <v>163</v>
      </c>
      <c r="AT98" s="216" t="s">
        <v>259</v>
      </c>
      <c r="AU98" s="216" t="s">
        <v>84</v>
      </c>
      <c r="AY98" s="16" t="s">
        <v>122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6" t="s">
        <v>82</v>
      </c>
      <c r="BK98" s="217">
        <f>ROUND(I98*H98,2)</f>
        <v>0</v>
      </c>
      <c r="BL98" s="16" t="s">
        <v>128</v>
      </c>
      <c r="BM98" s="216" t="s">
        <v>389</v>
      </c>
    </row>
    <row r="99" s="2" customFormat="1" ht="33" customHeight="1">
      <c r="A99" s="37"/>
      <c r="B99" s="38"/>
      <c r="C99" s="204" t="s">
        <v>184</v>
      </c>
      <c r="D99" s="204" t="s">
        <v>124</v>
      </c>
      <c r="E99" s="205" t="s">
        <v>390</v>
      </c>
      <c r="F99" s="206" t="s">
        <v>391</v>
      </c>
      <c r="G99" s="207" t="s">
        <v>134</v>
      </c>
      <c r="H99" s="208">
        <v>46</v>
      </c>
      <c r="I99" s="209"/>
      <c r="J99" s="210">
        <f>ROUND(I99*H99,2)</f>
        <v>0</v>
      </c>
      <c r="K99" s="211"/>
      <c r="L99" s="43"/>
      <c r="M99" s="212" t="s">
        <v>19</v>
      </c>
      <c r="N99" s="213" t="s">
        <v>45</v>
      </c>
      <c r="O99" s="83"/>
      <c r="P99" s="214">
        <f>O99*H99</f>
        <v>0</v>
      </c>
      <c r="Q99" s="214">
        <v>0.0020799999999999998</v>
      </c>
      <c r="R99" s="214">
        <f>Q99*H99</f>
        <v>0.095679999999999987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128</v>
      </c>
      <c r="AT99" s="216" t="s">
        <v>124</v>
      </c>
      <c r="AU99" s="216" t="s">
        <v>84</v>
      </c>
      <c r="AY99" s="16" t="s">
        <v>122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82</v>
      </c>
      <c r="BK99" s="217">
        <f>ROUND(I99*H99,2)</f>
        <v>0</v>
      </c>
      <c r="BL99" s="16" t="s">
        <v>128</v>
      </c>
      <c r="BM99" s="216" t="s">
        <v>392</v>
      </c>
    </row>
    <row r="100" s="2" customFormat="1" ht="16.5" customHeight="1">
      <c r="A100" s="37"/>
      <c r="B100" s="38"/>
      <c r="C100" s="204" t="s">
        <v>190</v>
      </c>
      <c r="D100" s="204" t="s">
        <v>124</v>
      </c>
      <c r="E100" s="205" t="s">
        <v>393</v>
      </c>
      <c r="F100" s="206" t="s">
        <v>394</v>
      </c>
      <c r="G100" s="207" t="s">
        <v>385</v>
      </c>
      <c r="H100" s="208">
        <v>46</v>
      </c>
      <c r="I100" s="209"/>
      <c r="J100" s="210">
        <f>ROUND(I100*H100,2)</f>
        <v>0</v>
      </c>
      <c r="K100" s="211"/>
      <c r="L100" s="43"/>
      <c r="M100" s="212" t="s">
        <v>19</v>
      </c>
      <c r="N100" s="213" t="s">
        <v>45</v>
      </c>
      <c r="O100" s="83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216" t="s">
        <v>128</v>
      </c>
      <c r="AT100" s="216" t="s">
        <v>124</v>
      </c>
      <c r="AU100" s="216" t="s">
        <v>84</v>
      </c>
      <c r="AY100" s="16" t="s">
        <v>122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82</v>
      </c>
      <c r="BK100" s="217">
        <f>ROUND(I100*H100,2)</f>
        <v>0</v>
      </c>
      <c r="BL100" s="16" t="s">
        <v>128</v>
      </c>
      <c r="BM100" s="216" t="s">
        <v>395</v>
      </c>
    </row>
    <row r="101" s="2" customFormat="1" ht="24.15" customHeight="1">
      <c r="A101" s="37"/>
      <c r="B101" s="38"/>
      <c r="C101" s="204" t="s">
        <v>193</v>
      </c>
      <c r="D101" s="204" t="s">
        <v>124</v>
      </c>
      <c r="E101" s="205" t="s">
        <v>396</v>
      </c>
      <c r="F101" s="206" t="s">
        <v>397</v>
      </c>
      <c r="G101" s="207" t="s">
        <v>149</v>
      </c>
      <c r="H101" s="208">
        <v>4.5999999999999996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45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128</v>
      </c>
      <c r="AT101" s="216" t="s">
        <v>124</v>
      </c>
      <c r="AU101" s="216" t="s">
        <v>84</v>
      </c>
      <c r="AY101" s="16" t="s">
        <v>122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82</v>
      </c>
      <c r="BK101" s="217">
        <f>ROUND(I101*H101,2)</f>
        <v>0</v>
      </c>
      <c r="BL101" s="16" t="s">
        <v>128</v>
      </c>
      <c r="BM101" s="216" t="s">
        <v>398</v>
      </c>
    </row>
    <row r="102" s="2" customFormat="1" ht="24.15" customHeight="1">
      <c r="A102" s="37"/>
      <c r="B102" s="38"/>
      <c r="C102" s="204" t="s">
        <v>8</v>
      </c>
      <c r="D102" s="204" t="s">
        <v>124</v>
      </c>
      <c r="E102" s="205" t="s">
        <v>399</v>
      </c>
      <c r="F102" s="206" t="s">
        <v>400</v>
      </c>
      <c r="G102" s="207" t="s">
        <v>149</v>
      </c>
      <c r="H102" s="208">
        <v>18.399999999999999</v>
      </c>
      <c r="I102" s="209"/>
      <c r="J102" s="210">
        <f>ROUND(I102*H102,2)</f>
        <v>0</v>
      </c>
      <c r="K102" s="211"/>
      <c r="L102" s="43"/>
      <c r="M102" s="212" t="s">
        <v>19</v>
      </c>
      <c r="N102" s="213" t="s">
        <v>45</v>
      </c>
      <c r="O102" s="83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128</v>
      </c>
      <c r="AT102" s="216" t="s">
        <v>124</v>
      </c>
      <c r="AU102" s="216" t="s">
        <v>84</v>
      </c>
      <c r="AY102" s="16" t="s">
        <v>122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82</v>
      </c>
      <c r="BK102" s="217">
        <f>ROUND(I102*H102,2)</f>
        <v>0</v>
      </c>
      <c r="BL102" s="16" t="s">
        <v>128</v>
      </c>
      <c r="BM102" s="216" t="s">
        <v>401</v>
      </c>
    </row>
    <row r="103" s="2" customFormat="1" ht="16.5" customHeight="1">
      <c r="A103" s="37"/>
      <c r="B103" s="38"/>
      <c r="C103" s="225" t="s">
        <v>203</v>
      </c>
      <c r="D103" s="225" t="s">
        <v>259</v>
      </c>
      <c r="E103" s="226" t="s">
        <v>402</v>
      </c>
      <c r="F103" s="227" t="s">
        <v>403</v>
      </c>
      <c r="G103" s="228" t="s">
        <v>149</v>
      </c>
      <c r="H103" s="229">
        <v>4.5999999999999996</v>
      </c>
      <c r="I103" s="230"/>
      <c r="J103" s="231">
        <f>ROUND(I103*H103,2)</f>
        <v>0</v>
      </c>
      <c r="K103" s="232"/>
      <c r="L103" s="233"/>
      <c r="M103" s="240" t="s">
        <v>19</v>
      </c>
      <c r="N103" s="241" t="s">
        <v>45</v>
      </c>
      <c r="O103" s="238"/>
      <c r="P103" s="242">
        <f>O103*H103</f>
        <v>0</v>
      </c>
      <c r="Q103" s="242">
        <v>0</v>
      </c>
      <c r="R103" s="242">
        <f>Q103*H103</f>
        <v>0</v>
      </c>
      <c r="S103" s="242">
        <v>0</v>
      </c>
      <c r="T103" s="243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216" t="s">
        <v>163</v>
      </c>
      <c r="AT103" s="216" t="s">
        <v>259</v>
      </c>
      <c r="AU103" s="216" t="s">
        <v>84</v>
      </c>
      <c r="AY103" s="16" t="s">
        <v>122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6" t="s">
        <v>82</v>
      </c>
      <c r="BK103" s="217">
        <f>ROUND(I103*H103,2)</f>
        <v>0</v>
      </c>
      <c r="BL103" s="16" t="s">
        <v>128</v>
      </c>
      <c r="BM103" s="216" t="s">
        <v>404</v>
      </c>
    </row>
    <row r="104" s="2" customFormat="1" ht="6.96" customHeight="1">
      <c r="A104" s="37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43"/>
      <c r="M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</sheetData>
  <sheetProtection sheet="1" autoFilter="0" formatColumns="0" formatRows="0" objects="1" scenarios="1" spinCount="100000" saltValue="fUmdK5e5uny+jsqMxh7RoWfzdptUCQSCV29llaSsYCaBZKcYnz5TZF3YvxVdO0vksr9V5upPhnVUbgoe+cRsRQ==" hashValue="WKOUq7/a7VAlTff/Q69TsHhSg9RJHRbsWUpt3edTdiB2vP8ayYaJN6tlxKTxTcH+T0Lv2JtfUggsDNvUxGgjEQ==" algorithmName="SHA-512" password="CC35"/>
  <autoFilter ref="C80:K103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84</v>
      </c>
    </row>
    <row r="4" s="1" customFormat="1" ht="24.96" customHeight="1">
      <c r="B4" s="19"/>
      <c r="D4" s="129" t="s">
        <v>95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Polní cesty RCH3 a RCV20 v katastrálním území Netolice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96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405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12. 8. 2024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19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36</v>
      </c>
      <c r="E23" s="37"/>
      <c r="F23" s="37"/>
      <c r="G23" s="37"/>
      <c r="H23" s="37"/>
      <c r="I23" s="131" t="s">
        <v>26</v>
      </c>
      <c r="J23" s="135" t="s">
        <v>19</v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">
        <v>37</v>
      </c>
      <c r="F24" s="37"/>
      <c r="G24" s="37"/>
      <c r="H24" s="37"/>
      <c r="I24" s="131" t="s">
        <v>29</v>
      </c>
      <c r="J24" s="135" t="s">
        <v>19</v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38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40</v>
      </c>
      <c r="E30" s="37"/>
      <c r="F30" s="37"/>
      <c r="G30" s="37"/>
      <c r="H30" s="37"/>
      <c r="I30" s="37"/>
      <c r="J30" s="143">
        <f>ROUND(J84,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42</v>
      </c>
      <c r="G32" s="37"/>
      <c r="H32" s="37"/>
      <c r="I32" s="144" t="s">
        <v>41</v>
      </c>
      <c r="J32" s="144" t="s">
        <v>43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44</v>
      </c>
      <c r="E33" s="131" t="s">
        <v>45</v>
      </c>
      <c r="F33" s="146">
        <f>ROUND((SUM(BE84:BE102)),  2)</f>
        <v>0</v>
      </c>
      <c r="G33" s="37"/>
      <c r="H33" s="37"/>
      <c r="I33" s="147">
        <v>0.20999999999999999</v>
      </c>
      <c r="J33" s="146">
        <f>ROUND(((SUM(BE84:BE102))*I33),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46</v>
      </c>
      <c r="F34" s="146">
        <f>ROUND((SUM(BF84:BF102)),  2)</f>
        <v>0</v>
      </c>
      <c r="G34" s="37"/>
      <c r="H34" s="37"/>
      <c r="I34" s="147">
        <v>0.14999999999999999</v>
      </c>
      <c r="J34" s="146">
        <f>ROUND(((SUM(BF84:BF102))*I34),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47</v>
      </c>
      <c r="F35" s="146">
        <f>ROUND((SUM(BG84:BG102)),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48</v>
      </c>
      <c r="F36" s="146">
        <f>ROUND((SUM(BH84:BH102)),  2)</f>
        <v>0</v>
      </c>
      <c r="G36" s="37"/>
      <c r="H36" s="37"/>
      <c r="I36" s="147">
        <v>0.14999999999999999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49</v>
      </c>
      <c r="F37" s="146">
        <f>ROUND((SUM(BI84:BI102)),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50</v>
      </c>
      <c r="E39" s="150"/>
      <c r="F39" s="150"/>
      <c r="G39" s="151" t="s">
        <v>51</v>
      </c>
      <c r="H39" s="152" t="s">
        <v>52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4.96" customHeight="1">
      <c r="A45" s="37"/>
      <c r="B45" s="38"/>
      <c r="C45" s="22" t="s">
        <v>98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="2" customFormat="1" ht="16.5" customHeight="1">
      <c r="A48" s="37"/>
      <c r="B48" s="38"/>
      <c r="C48" s="39"/>
      <c r="D48" s="39"/>
      <c r="E48" s="159" t="str">
        <f>E7</f>
        <v>Polní cesty RCH3 a RCV20 v katastrálním území Netolice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="2" customFormat="1" ht="12" customHeight="1">
      <c r="A49" s="37"/>
      <c r="B49" s="38"/>
      <c r="C49" s="31" t="s">
        <v>96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="2" customFormat="1" ht="16.5" customHeight="1">
      <c r="A50" s="37"/>
      <c r="B50" s="38"/>
      <c r="C50" s="39"/>
      <c r="D50" s="39"/>
      <c r="E50" s="68" t="str">
        <f>E9</f>
        <v>SO104 - Vedlejší rozpočtové náklady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="2" customFormat="1" ht="12" customHeight="1">
      <c r="A52" s="37"/>
      <c r="B52" s="38"/>
      <c r="C52" s="31" t="s">
        <v>21</v>
      </c>
      <c r="D52" s="39"/>
      <c r="E52" s="39"/>
      <c r="F52" s="26" t="str">
        <f>F12</f>
        <v xml:space="preserve"> Netolice</v>
      </c>
      <c r="G52" s="39"/>
      <c r="H52" s="39"/>
      <c r="I52" s="31" t="s">
        <v>23</v>
      </c>
      <c r="J52" s="71" t="str">
        <f>IF(J12="","",J12)</f>
        <v>12. 8. 2024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 xml:space="preserve"> Státní pozemkový úřad </v>
      </c>
      <c r="G54" s="39"/>
      <c r="H54" s="39"/>
      <c r="I54" s="31" t="s">
        <v>32</v>
      </c>
      <c r="J54" s="35" t="str">
        <f>E21</f>
        <v xml:space="preserve"> S-pro servis s. r. 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36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="2" customFormat="1" ht="29.28" customHeight="1">
      <c r="A57" s="37"/>
      <c r="B57" s="38"/>
      <c r="C57" s="160" t="s">
        <v>99</v>
      </c>
      <c r="D57" s="161"/>
      <c r="E57" s="161"/>
      <c r="F57" s="161"/>
      <c r="G57" s="161"/>
      <c r="H57" s="161"/>
      <c r="I57" s="161"/>
      <c r="J57" s="162" t="s">
        <v>100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="2" customFormat="1" ht="22.8" customHeight="1">
      <c r="A59" s="37"/>
      <c r="B59" s="38"/>
      <c r="C59" s="163" t="s">
        <v>72</v>
      </c>
      <c r="D59" s="39"/>
      <c r="E59" s="39"/>
      <c r="F59" s="39"/>
      <c r="G59" s="39"/>
      <c r="H59" s="39"/>
      <c r="I59" s="39"/>
      <c r="J59" s="101">
        <f>J84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101</v>
      </c>
    </row>
    <row r="60" s="9" customFormat="1" ht="24.96" customHeight="1">
      <c r="A60" s="9"/>
      <c r="B60" s="164"/>
      <c r="C60" s="165"/>
      <c r="D60" s="166" t="s">
        <v>102</v>
      </c>
      <c r="E60" s="167"/>
      <c r="F60" s="167"/>
      <c r="G60" s="167"/>
      <c r="H60" s="167"/>
      <c r="I60" s="167"/>
      <c r="J60" s="168">
        <f>J85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0"/>
      <c r="C61" s="171"/>
      <c r="D61" s="172" t="s">
        <v>406</v>
      </c>
      <c r="E61" s="173"/>
      <c r="F61" s="173"/>
      <c r="G61" s="173"/>
      <c r="H61" s="173"/>
      <c r="I61" s="173"/>
      <c r="J61" s="174">
        <f>J86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0"/>
      <c r="C62" s="171"/>
      <c r="D62" s="172" t="s">
        <v>407</v>
      </c>
      <c r="E62" s="173"/>
      <c r="F62" s="173"/>
      <c r="G62" s="173"/>
      <c r="H62" s="173"/>
      <c r="I62" s="173"/>
      <c r="J62" s="174">
        <f>J92</f>
        <v>0</v>
      </c>
      <c r="K62" s="171"/>
      <c r="L62" s="175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0"/>
      <c r="C63" s="171"/>
      <c r="D63" s="172" t="s">
        <v>408</v>
      </c>
      <c r="E63" s="173"/>
      <c r="F63" s="173"/>
      <c r="G63" s="173"/>
      <c r="H63" s="173"/>
      <c r="I63" s="173"/>
      <c r="J63" s="174">
        <f>J94</f>
        <v>0</v>
      </c>
      <c r="K63" s="171"/>
      <c r="L63" s="175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0"/>
      <c r="C64" s="171"/>
      <c r="D64" s="172" t="s">
        <v>409</v>
      </c>
      <c r="E64" s="173"/>
      <c r="F64" s="173"/>
      <c r="G64" s="173"/>
      <c r="H64" s="173"/>
      <c r="I64" s="173"/>
      <c r="J64" s="174">
        <f>J98</f>
        <v>0</v>
      </c>
      <c r="K64" s="171"/>
      <c r="L64" s="175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33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="2" customFormat="1" ht="6.96" customHeight="1">
      <c r="A66" s="37"/>
      <c r="B66" s="58"/>
      <c r="C66" s="59"/>
      <c r="D66" s="59"/>
      <c r="E66" s="59"/>
      <c r="F66" s="59"/>
      <c r="G66" s="59"/>
      <c r="H66" s="59"/>
      <c r="I66" s="59"/>
      <c r="J66" s="59"/>
      <c r="K66" s="59"/>
      <c r="L66" s="133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="2" customFormat="1" ht="6.96" customHeight="1">
      <c r="A70" s="37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24.96" customHeight="1">
      <c r="A71" s="37"/>
      <c r="B71" s="38"/>
      <c r="C71" s="22" t="s">
        <v>107</v>
      </c>
      <c r="D71" s="39"/>
      <c r="E71" s="39"/>
      <c r="F71" s="39"/>
      <c r="G71" s="39"/>
      <c r="H71" s="39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6.96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2" customHeight="1">
      <c r="A73" s="37"/>
      <c r="B73" s="38"/>
      <c r="C73" s="31" t="s">
        <v>16</v>
      </c>
      <c r="D73" s="39"/>
      <c r="E73" s="39"/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16.5" customHeight="1">
      <c r="A74" s="37"/>
      <c r="B74" s="38"/>
      <c r="C74" s="39"/>
      <c r="D74" s="39"/>
      <c r="E74" s="159" t="str">
        <f>E7</f>
        <v>Polní cesty RCH3 a RCV20 v katastrálním území Netolice</v>
      </c>
      <c r="F74" s="31"/>
      <c r="G74" s="31"/>
      <c r="H74" s="31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96</v>
      </c>
      <c r="D75" s="39"/>
      <c r="E75" s="39"/>
      <c r="F75" s="39"/>
      <c r="G75" s="39"/>
      <c r="H75" s="39"/>
      <c r="I75" s="39"/>
      <c r="J75" s="39"/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16.5" customHeight="1">
      <c r="A76" s="37"/>
      <c r="B76" s="38"/>
      <c r="C76" s="39"/>
      <c r="D76" s="39"/>
      <c r="E76" s="68" t="str">
        <f>E9</f>
        <v>SO104 - Vedlejší rozpočtové náklady</v>
      </c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6.96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2" customHeight="1">
      <c r="A78" s="37"/>
      <c r="B78" s="38"/>
      <c r="C78" s="31" t="s">
        <v>21</v>
      </c>
      <c r="D78" s="39"/>
      <c r="E78" s="39"/>
      <c r="F78" s="26" t="str">
        <f>F12</f>
        <v xml:space="preserve"> Netolice</v>
      </c>
      <c r="G78" s="39"/>
      <c r="H78" s="39"/>
      <c r="I78" s="31" t="s">
        <v>23</v>
      </c>
      <c r="J78" s="71" t="str">
        <f>IF(J12="","",J12)</f>
        <v>12. 8. 2024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6.96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2" customFormat="1" ht="15.15" customHeight="1">
      <c r="A80" s="37"/>
      <c r="B80" s="38"/>
      <c r="C80" s="31" t="s">
        <v>25</v>
      </c>
      <c r="D80" s="39"/>
      <c r="E80" s="39"/>
      <c r="F80" s="26" t="str">
        <f>E15</f>
        <v xml:space="preserve"> Státní pozemkový úřad </v>
      </c>
      <c r="G80" s="39"/>
      <c r="H80" s="39"/>
      <c r="I80" s="31" t="s">
        <v>32</v>
      </c>
      <c r="J80" s="35" t="str">
        <f>E21</f>
        <v xml:space="preserve"> S-pro servis s. r. o.</v>
      </c>
      <c r="K80" s="39"/>
      <c r="L80" s="133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="2" customFormat="1" ht="15.15" customHeight="1">
      <c r="A81" s="37"/>
      <c r="B81" s="38"/>
      <c r="C81" s="31" t="s">
        <v>30</v>
      </c>
      <c r="D81" s="39"/>
      <c r="E81" s="39"/>
      <c r="F81" s="26" t="str">
        <f>IF(E18="","",E18)</f>
        <v>Vyplň údaj</v>
      </c>
      <c r="G81" s="39"/>
      <c r="H81" s="39"/>
      <c r="I81" s="31" t="s">
        <v>36</v>
      </c>
      <c r="J81" s="35" t="str">
        <f>E24</f>
        <v xml:space="preserve"> </v>
      </c>
      <c r="K81" s="39"/>
      <c r="L81" s="133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10.32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33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11" customFormat="1" ht="29.28" customHeight="1">
      <c r="A83" s="176"/>
      <c r="B83" s="177"/>
      <c r="C83" s="178" t="s">
        <v>108</v>
      </c>
      <c r="D83" s="179" t="s">
        <v>59</v>
      </c>
      <c r="E83" s="179" t="s">
        <v>55</v>
      </c>
      <c r="F83" s="179" t="s">
        <v>56</v>
      </c>
      <c r="G83" s="179" t="s">
        <v>109</v>
      </c>
      <c r="H83" s="179" t="s">
        <v>110</v>
      </c>
      <c r="I83" s="179" t="s">
        <v>111</v>
      </c>
      <c r="J83" s="180" t="s">
        <v>100</v>
      </c>
      <c r="K83" s="181" t="s">
        <v>112</v>
      </c>
      <c r="L83" s="182"/>
      <c r="M83" s="91" t="s">
        <v>19</v>
      </c>
      <c r="N83" s="92" t="s">
        <v>44</v>
      </c>
      <c r="O83" s="92" t="s">
        <v>113</v>
      </c>
      <c r="P83" s="92" t="s">
        <v>114</v>
      </c>
      <c r="Q83" s="92" t="s">
        <v>115</v>
      </c>
      <c r="R83" s="92" t="s">
        <v>116</v>
      </c>
      <c r="S83" s="92" t="s">
        <v>117</v>
      </c>
      <c r="T83" s="93" t="s">
        <v>118</v>
      </c>
      <c r="U83" s="176"/>
      <c r="V83" s="176"/>
      <c r="W83" s="176"/>
      <c r="X83" s="176"/>
      <c r="Y83" s="176"/>
      <c r="Z83" s="176"/>
      <c r="AA83" s="176"/>
      <c r="AB83" s="176"/>
      <c r="AC83" s="176"/>
      <c r="AD83" s="176"/>
      <c r="AE83" s="176"/>
    </row>
    <row r="84" s="2" customFormat="1" ht="22.8" customHeight="1">
      <c r="A84" s="37"/>
      <c r="B84" s="38"/>
      <c r="C84" s="98" t="s">
        <v>119</v>
      </c>
      <c r="D84" s="39"/>
      <c r="E84" s="39"/>
      <c r="F84" s="39"/>
      <c r="G84" s="39"/>
      <c r="H84" s="39"/>
      <c r="I84" s="39"/>
      <c r="J84" s="183">
        <f>BK84</f>
        <v>0</v>
      </c>
      <c r="K84" s="39"/>
      <c r="L84" s="43"/>
      <c r="M84" s="94"/>
      <c r="N84" s="184"/>
      <c r="O84" s="95"/>
      <c r="P84" s="185">
        <f>P85</f>
        <v>0</v>
      </c>
      <c r="Q84" s="95"/>
      <c r="R84" s="185">
        <f>R85</f>
        <v>0</v>
      </c>
      <c r="S84" s="95"/>
      <c r="T84" s="186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16" t="s">
        <v>73</v>
      </c>
      <c r="AU84" s="16" t="s">
        <v>101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73</v>
      </c>
      <c r="E85" s="191" t="s">
        <v>120</v>
      </c>
      <c r="F85" s="191" t="s">
        <v>121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P86+P92+P94+P98</f>
        <v>0</v>
      </c>
      <c r="Q85" s="196"/>
      <c r="R85" s="197">
        <f>R86+R92+R94+R98</f>
        <v>0</v>
      </c>
      <c r="S85" s="196"/>
      <c r="T85" s="198">
        <f>T86+T92+T94+T98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146</v>
      </c>
      <c r="AT85" s="200" t="s">
        <v>73</v>
      </c>
      <c r="AU85" s="200" t="s">
        <v>74</v>
      </c>
      <c r="AY85" s="199" t="s">
        <v>122</v>
      </c>
      <c r="BK85" s="201">
        <f>BK86+BK92+BK94+BK98</f>
        <v>0</v>
      </c>
    </row>
    <row r="86" s="12" customFormat="1" ht="22.8" customHeight="1">
      <c r="A86" s="12"/>
      <c r="B86" s="188"/>
      <c r="C86" s="189"/>
      <c r="D86" s="190" t="s">
        <v>73</v>
      </c>
      <c r="E86" s="202" t="s">
        <v>410</v>
      </c>
      <c r="F86" s="202" t="s">
        <v>411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SUM(P87:P91)</f>
        <v>0</v>
      </c>
      <c r="Q86" s="196"/>
      <c r="R86" s="197">
        <f>SUM(R87:R91)</f>
        <v>0</v>
      </c>
      <c r="S86" s="196"/>
      <c r="T86" s="198">
        <f>SUM(T87:T91)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146</v>
      </c>
      <c r="AT86" s="200" t="s">
        <v>73</v>
      </c>
      <c r="AU86" s="200" t="s">
        <v>82</v>
      </c>
      <c r="AY86" s="199" t="s">
        <v>122</v>
      </c>
      <c r="BK86" s="201">
        <f>SUM(BK87:BK91)</f>
        <v>0</v>
      </c>
    </row>
    <row r="87" s="2" customFormat="1" ht="16.5" customHeight="1">
      <c r="A87" s="37"/>
      <c r="B87" s="38"/>
      <c r="C87" s="204" t="s">
        <v>82</v>
      </c>
      <c r="D87" s="204" t="s">
        <v>124</v>
      </c>
      <c r="E87" s="205" t="s">
        <v>412</v>
      </c>
      <c r="F87" s="206" t="s">
        <v>413</v>
      </c>
      <c r="G87" s="207" t="s">
        <v>414</v>
      </c>
      <c r="H87" s="208">
        <v>1</v>
      </c>
      <c r="I87" s="209"/>
      <c r="J87" s="210">
        <f>ROUND(I87*H87,2)</f>
        <v>0</v>
      </c>
      <c r="K87" s="211"/>
      <c r="L87" s="43"/>
      <c r="M87" s="212" t="s">
        <v>19</v>
      </c>
      <c r="N87" s="213" t="s">
        <v>45</v>
      </c>
      <c r="O87" s="83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6" t="s">
        <v>415</v>
      </c>
      <c r="AT87" s="216" t="s">
        <v>124</v>
      </c>
      <c r="AU87" s="216" t="s">
        <v>84</v>
      </c>
      <c r="AY87" s="16" t="s">
        <v>122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82</v>
      </c>
      <c r="BK87" s="217">
        <f>ROUND(I87*H87,2)</f>
        <v>0</v>
      </c>
      <c r="BL87" s="16" t="s">
        <v>415</v>
      </c>
      <c r="BM87" s="216" t="s">
        <v>416</v>
      </c>
    </row>
    <row r="88" s="2" customFormat="1" ht="21.75" customHeight="1">
      <c r="A88" s="37"/>
      <c r="B88" s="38"/>
      <c r="C88" s="204" t="s">
        <v>84</v>
      </c>
      <c r="D88" s="204" t="s">
        <v>124</v>
      </c>
      <c r="E88" s="205" t="s">
        <v>417</v>
      </c>
      <c r="F88" s="206" t="s">
        <v>418</v>
      </c>
      <c r="G88" s="207" t="s">
        <v>419</v>
      </c>
      <c r="H88" s="208">
        <v>1</v>
      </c>
      <c r="I88" s="209"/>
      <c r="J88" s="210">
        <f>ROUND(I88*H88,2)</f>
        <v>0</v>
      </c>
      <c r="K88" s="211"/>
      <c r="L88" s="43"/>
      <c r="M88" s="212" t="s">
        <v>19</v>
      </c>
      <c r="N88" s="213" t="s">
        <v>45</v>
      </c>
      <c r="O88" s="83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216" t="s">
        <v>415</v>
      </c>
      <c r="AT88" s="216" t="s">
        <v>124</v>
      </c>
      <c r="AU88" s="216" t="s">
        <v>84</v>
      </c>
      <c r="AY88" s="16" t="s">
        <v>122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6" t="s">
        <v>82</v>
      </c>
      <c r="BK88" s="217">
        <f>ROUND(I88*H88,2)</f>
        <v>0</v>
      </c>
      <c r="BL88" s="16" t="s">
        <v>415</v>
      </c>
      <c r="BM88" s="216" t="s">
        <v>420</v>
      </c>
    </row>
    <row r="89" s="2" customFormat="1" ht="24.15" customHeight="1">
      <c r="A89" s="37"/>
      <c r="B89" s="38"/>
      <c r="C89" s="204" t="s">
        <v>137</v>
      </c>
      <c r="D89" s="204" t="s">
        <v>124</v>
      </c>
      <c r="E89" s="205" t="s">
        <v>421</v>
      </c>
      <c r="F89" s="206" t="s">
        <v>422</v>
      </c>
      <c r="G89" s="207" t="s">
        <v>419</v>
      </c>
      <c r="H89" s="208">
        <v>1</v>
      </c>
      <c r="I89" s="209"/>
      <c r="J89" s="210">
        <f>ROUND(I89*H89,2)</f>
        <v>0</v>
      </c>
      <c r="K89" s="211"/>
      <c r="L89" s="43"/>
      <c r="M89" s="212" t="s">
        <v>19</v>
      </c>
      <c r="N89" s="213" t="s">
        <v>45</v>
      </c>
      <c r="O89" s="83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216" t="s">
        <v>415</v>
      </c>
      <c r="AT89" s="216" t="s">
        <v>124</v>
      </c>
      <c r="AU89" s="216" t="s">
        <v>84</v>
      </c>
      <c r="AY89" s="16" t="s">
        <v>122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82</v>
      </c>
      <c r="BK89" s="217">
        <f>ROUND(I89*H89,2)</f>
        <v>0</v>
      </c>
      <c r="BL89" s="16" t="s">
        <v>415</v>
      </c>
      <c r="BM89" s="216" t="s">
        <v>423</v>
      </c>
    </row>
    <row r="90" s="2" customFormat="1" ht="16.5" customHeight="1">
      <c r="A90" s="37"/>
      <c r="B90" s="38"/>
      <c r="C90" s="204" t="s">
        <v>128</v>
      </c>
      <c r="D90" s="204" t="s">
        <v>124</v>
      </c>
      <c r="E90" s="205" t="s">
        <v>424</v>
      </c>
      <c r="F90" s="206" t="s">
        <v>425</v>
      </c>
      <c r="G90" s="207" t="s">
        <v>414</v>
      </c>
      <c r="H90" s="208">
        <v>1</v>
      </c>
      <c r="I90" s="209"/>
      <c r="J90" s="210">
        <f>ROUND(I90*H90,2)</f>
        <v>0</v>
      </c>
      <c r="K90" s="211"/>
      <c r="L90" s="43"/>
      <c r="M90" s="212" t="s">
        <v>19</v>
      </c>
      <c r="N90" s="213" t="s">
        <v>45</v>
      </c>
      <c r="O90" s="83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216" t="s">
        <v>415</v>
      </c>
      <c r="AT90" s="216" t="s">
        <v>124</v>
      </c>
      <c r="AU90" s="216" t="s">
        <v>84</v>
      </c>
      <c r="AY90" s="16" t="s">
        <v>122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6" t="s">
        <v>82</v>
      </c>
      <c r="BK90" s="217">
        <f>ROUND(I90*H90,2)</f>
        <v>0</v>
      </c>
      <c r="BL90" s="16" t="s">
        <v>415</v>
      </c>
      <c r="BM90" s="216" t="s">
        <v>426</v>
      </c>
    </row>
    <row r="91" s="2" customFormat="1" ht="16.5" customHeight="1">
      <c r="A91" s="37"/>
      <c r="B91" s="38"/>
      <c r="C91" s="204" t="s">
        <v>146</v>
      </c>
      <c r="D91" s="204" t="s">
        <v>124</v>
      </c>
      <c r="E91" s="205" t="s">
        <v>427</v>
      </c>
      <c r="F91" s="206" t="s">
        <v>428</v>
      </c>
      <c r="G91" s="207" t="s">
        <v>419</v>
      </c>
      <c r="H91" s="208">
        <v>1</v>
      </c>
      <c r="I91" s="209"/>
      <c r="J91" s="210">
        <f>ROUND(I91*H91,2)</f>
        <v>0</v>
      </c>
      <c r="K91" s="211"/>
      <c r="L91" s="43"/>
      <c r="M91" s="212" t="s">
        <v>19</v>
      </c>
      <c r="N91" s="213" t="s">
        <v>45</v>
      </c>
      <c r="O91" s="83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216" t="s">
        <v>415</v>
      </c>
      <c r="AT91" s="216" t="s">
        <v>124</v>
      </c>
      <c r="AU91" s="216" t="s">
        <v>84</v>
      </c>
      <c r="AY91" s="16" t="s">
        <v>122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6" t="s">
        <v>82</v>
      </c>
      <c r="BK91" s="217">
        <f>ROUND(I91*H91,2)</f>
        <v>0</v>
      </c>
      <c r="BL91" s="16" t="s">
        <v>415</v>
      </c>
      <c r="BM91" s="216" t="s">
        <v>429</v>
      </c>
    </row>
    <row r="92" s="12" customFormat="1" ht="22.8" customHeight="1">
      <c r="A92" s="12"/>
      <c r="B92" s="188"/>
      <c r="C92" s="189"/>
      <c r="D92" s="190" t="s">
        <v>73</v>
      </c>
      <c r="E92" s="202" t="s">
        <v>430</v>
      </c>
      <c r="F92" s="202" t="s">
        <v>431</v>
      </c>
      <c r="G92" s="189"/>
      <c r="H92" s="189"/>
      <c r="I92" s="192"/>
      <c r="J92" s="203">
        <f>BK92</f>
        <v>0</v>
      </c>
      <c r="K92" s="189"/>
      <c r="L92" s="194"/>
      <c r="M92" s="195"/>
      <c r="N92" s="196"/>
      <c r="O92" s="196"/>
      <c r="P92" s="197">
        <f>P93</f>
        <v>0</v>
      </c>
      <c r="Q92" s="196"/>
      <c r="R92" s="197">
        <f>R93</f>
        <v>0</v>
      </c>
      <c r="S92" s="196"/>
      <c r="T92" s="198">
        <f>T93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199" t="s">
        <v>146</v>
      </c>
      <c r="AT92" s="200" t="s">
        <v>73</v>
      </c>
      <c r="AU92" s="200" t="s">
        <v>82</v>
      </c>
      <c r="AY92" s="199" t="s">
        <v>122</v>
      </c>
      <c r="BK92" s="201">
        <f>BK93</f>
        <v>0</v>
      </c>
    </row>
    <row r="93" s="2" customFormat="1" ht="16.5" customHeight="1">
      <c r="A93" s="37"/>
      <c r="B93" s="38"/>
      <c r="C93" s="204" t="s">
        <v>154</v>
      </c>
      <c r="D93" s="204" t="s">
        <v>124</v>
      </c>
      <c r="E93" s="205" t="s">
        <v>432</v>
      </c>
      <c r="F93" s="206" t="s">
        <v>431</v>
      </c>
      <c r="G93" s="207" t="s">
        <v>414</v>
      </c>
      <c r="H93" s="208">
        <v>1</v>
      </c>
      <c r="I93" s="209"/>
      <c r="J93" s="210">
        <f>ROUND(I93*H93,2)</f>
        <v>0</v>
      </c>
      <c r="K93" s="211"/>
      <c r="L93" s="43"/>
      <c r="M93" s="212" t="s">
        <v>19</v>
      </c>
      <c r="N93" s="213" t="s">
        <v>45</v>
      </c>
      <c r="O93" s="83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216" t="s">
        <v>415</v>
      </c>
      <c r="AT93" s="216" t="s">
        <v>124</v>
      </c>
      <c r="AU93" s="216" t="s">
        <v>84</v>
      </c>
      <c r="AY93" s="16" t="s">
        <v>122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82</v>
      </c>
      <c r="BK93" s="217">
        <f>ROUND(I93*H93,2)</f>
        <v>0</v>
      </c>
      <c r="BL93" s="16" t="s">
        <v>415</v>
      </c>
      <c r="BM93" s="216" t="s">
        <v>433</v>
      </c>
    </row>
    <row r="94" s="12" customFormat="1" ht="22.8" customHeight="1">
      <c r="A94" s="12"/>
      <c r="B94" s="188"/>
      <c r="C94" s="189"/>
      <c r="D94" s="190" t="s">
        <v>73</v>
      </c>
      <c r="E94" s="202" t="s">
        <v>434</v>
      </c>
      <c r="F94" s="202" t="s">
        <v>435</v>
      </c>
      <c r="G94" s="189"/>
      <c r="H94" s="189"/>
      <c r="I94" s="192"/>
      <c r="J94" s="203">
        <f>BK94</f>
        <v>0</v>
      </c>
      <c r="K94" s="189"/>
      <c r="L94" s="194"/>
      <c r="M94" s="195"/>
      <c r="N94" s="196"/>
      <c r="O94" s="196"/>
      <c r="P94" s="197">
        <f>SUM(P95:P97)</f>
        <v>0</v>
      </c>
      <c r="Q94" s="196"/>
      <c r="R94" s="197">
        <f>SUM(R95:R97)</f>
        <v>0</v>
      </c>
      <c r="S94" s="196"/>
      <c r="T94" s="198">
        <f>SUM(T95:T97)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99" t="s">
        <v>146</v>
      </c>
      <c r="AT94" s="200" t="s">
        <v>73</v>
      </c>
      <c r="AU94" s="200" t="s">
        <v>82</v>
      </c>
      <c r="AY94" s="199" t="s">
        <v>122</v>
      </c>
      <c r="BK94" s="201">
        <f>SUM(BK95:BK97)</f>
        <v>0</v>
      </c>
    </row>
    <row r="95" s="2" customFormat="1" ht="16.5" customHeight="1">
      <c r="A95" s="37"/>
      <c r="B95" s="38"/>
      <c r="C95" s="204" t="s">
        <v>160</v>
      </c>
      <c r="D95" s="204" t="s">
        <v>124</v>
      </c>
      <c r="E95" s="205" t="s">
        <v>436</v>
      </c>
      <c r="F95" s="206" t="s">
        <v>437</v>
      </c>
      <c r="G95" s="207" t="s">
        <v>414</v>
      </c>
      <c r="H95" s="208">
        <v>1</v>
      </c>
      <c r="I95" s="209"/>
      <c r="J95" s="210">
        <f>ROUND(I95*H95,2)</f>
        <v>0</v>
      </c>
      <c r="K95" s="211"/>
      <c r="L95" s="43"/>
      <c r="M95" s="212" t="s">
        <v>19</v>
      </c>
      <c r="N95" s="213" t="s">
        <v>45</v>
      </c>
      <c r="O95" s="83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216" t="s">
        <v>415</v>
      </c>
      <c r="AT95" s="216" t="s">
        <v>124</v>
      </c>
      <c r="AU95" s="216" t="s">
        <v>84</v>
      </c>
      <c r="AY95" s="16" t="s">
        <v>122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6" t="s">
        <v>82</v>
      </c>
      <c r="BK95" s="217">
        <f>ROUND(I95*H95,2)</f>
        <v>0</v>
      </c>
      <c r="BL95" s="16" t="s">
        <v>415</v>
      </c>
      <c r="BM95" s="216" t="s">
        <v>438</v>
      </c>
    </row>
    <row r="96" s="2" customFormat="1" ht="16.5" customHeight="1">
      <c r="A96" s="37"/>
      <c r="B96" s="38"/>
      <c r="C96" s="204" t="s">
        <v>163</v>
      </c>
      <c r="D96" s="204" t="s">
        <v>124</v>
      </c>
      <c r="E96" s="205" t="s">
        <v>439</v>
      </c>
      <c r="F96" s="206" t="s">
        <v>440</v>
      </c>
      <c r="G96" s="207" t="s">
        <v>414</v>
      </c>
      <c r="H96" s="208">
        <v>1</v>
      </c>
      <c r="I96" s="209"/>
      <c r="J96" s="210">
        <f>ROUND(I96*H96,2)</f>
        <v>0</v>
      </c>
      <c r="K96" s="211"/>
      <c r="L96" s="43"/>
      <c r="M96" s="212" t="s">
        <v>19</v>
      </c>
      <c r="N96" s="213" t="s">
        <v>45</v>
      </c>
      <c r="O96" s="83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R96" s="216" t="s">
        <v>415</v>
      </c>
      <c r="AT96" s="216" t="s">
        <v>124</v>
      </c>
      <c r="AU96" s="216" t="s">
        <v>84</v>
      </c>
      <c r="AY96" s="16" t="s">
        <v>122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82</v>
      </c>
      <c r="BK96" s="217">
        <f>ROUND(I96*H96,2)</f>
        <v>0</v>
      </c>
      <c r="BL96" s="16" t="s">
        <v>415</v>
      </c>
      <c r="BM96" s="216" t="s">
        <v>441</v>
      </c>
    </row>
    <row r="97" s="2" customFormat="1" ht="16.5" customHeight="1">
      <c r="A97" s="37"/>
      <c r="B97" s="38"/>
      <c r="C97" s="204" t="s">
        <v>169</v>
      </c>
      <c r="D97" s="204" t="s">
        <v>124</v>
      </c>
      <c r="E97" s="205" t="s">
        <v>442</v>
      </c>
      <c r="F97" s="206" t="s">
        <v>443</v>
      </c>
      <c r="G97" s="207" t="s">
        <v>414</v>
      </c>
      <c r="H97" s="208">
        <v>1</v>
      </c>
      <c r="I97" s="209"/>
      <c r="J97" s="210">
        <f>ROUND(I97*H97,2)</f>
        <v>0</v>
      </c>
      <c r="K97" s="211"/>
      <c r="L97" s="43"/>
      <c r="M97" s="212" t="s">
        <v>19</v>
      </c>
      <c r="N97" s="213" t="s">
        <v>45</v>
      </c>
      <c r="O97" s="83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216" t="s">
        <v>415</v>
      </c>
      <c r="AT97" s="216" t="s">
        <v>124</v>
      </c>
      <c r="AU97" s="216" t="s">
        <v>84</v>
      </c>
      <c r="AY97" s="16" t="s">
        <v>122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82</v>
      </c>
      <c r="BK97" s="217">
        <f>ROUND(I97*H97,2)</f>
        <v>0</v>
      </c>
      <c r="BL97" s="16" t="s">
        <v>415</v>
      </c>
      <c r="BM97" s="216" t="s">
        <v>444</v>
      </c>
    </row>
    <row r="98" s="12" customFormat="1" ht="22.8" customHeight="1">
      <c r="A98" s="12"/>
      <c r="B98" s="188"/>
      <c r="C98" s="189"/>
      <c r="D98" s="190" t="s">
        <v>73</v>
      </c>
      <c r="E98" s="202" t="s">
        <v>445</v>
      </c>
      <c r="F98" s="202" t="s">
        <v>446</v>
      </c>
      <c r="G98" s="189"/>
      <c r="H98" s="189"/>
      <c r="I98" s="192"/>
      <c r="J98" s="203">
        <f>BK98</f>
        <v>0</v>
      </c>
      <c r="K98" s="189"/>
      <c r="L98" s="194"/>
      <c r="M98" s="195"/>
      <c r="N98" s="196"/>
      <c r="O98" s="196"/>
      <c r="P98" s="197">
        <f>SUM(P99:P102)</f>
        <v>0</v>
      </c>
      <c r="Q98" s="196"/>
      <c r="R98" s="197">
        <f>SUM(R99:R102)</f>
        <v>0</v>
      </c>
      <c r="S98" s="196"/>
      <c r="T98" s="198">
        <f>SUM(T99:T102)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199" t="s">
        <v>146</v>
      </c>
      <c r="AT98" s="200" t="s">
        <v>73</v>
      </c>
      <c r="AU98" s="200" t="s">
        <v>82</v>
      </c>
      <c r="AY98" s="199" t="s">
        <v>122</v>
      </c>
      <c r="BK98" s="201">
        <f>SUM(BK99:BK102)</f>
        <v>0</v>
      </c>
    </row>
    <row r="99" s="2" customFormat="1" ht="16.5" customHeight="1">
      <c r="A99" s="37"/>
      <c r="B99" s="38"/>
      <c r="C99" s="204" t="s">
        <v>175</v>
      </c>
      <c r="D99" s="204" t="s">
        <v>124</v>
      </c>
      <c r="E99" s="205" t="s">
        <v>447</v>
      </c>
      <c r="F99" s="206" t="s">
        <v>448</v>
      </c>
      <c r="G99" s="207" t="s">
        <v>385</v>
      </c>
      <c r="H99" s="208">
        <v>1</v>
      </c>
      <c r="I99" s="209"/>
      <c r="J99" s="210">
        <f>ROUND(I99*H99,2)</f>
        <v>0</v>
      </c>
      <c r="K99" s="211"/>
      <c r="L99" s="43"/>
      <c r="M99" s="212" t="s">
        <v>19</v>
      </c>
      <c r="N99" s="213" t="s">
        <v>45</v>
      </c>
      <c r="O99" s="83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216" t="s">
        <v>415</v>
      </c>
      <c r="AT99" s="216" t="s">
        <v>124</v>
      </c>
      <c r="AU99" s="216" t="s">
        <v>84</v>
      </c>
      <c r="AY99" s="16" t="s">
        <v>122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6" t="s">
        <v>82</v>
      </c>
      <c r="BK99" s="217">
        <f>ROUND(I99*H99,2)</f>
        <v>0</v>
      </c>
      <c r="BL99" s="16" t="s">
        <v>415</v>
      </c>
      <c r="BM99" s="216" t="s">
        <v>449</v>
      </c>
    </row>
    <row r="100" s="2" customFormat="1">
      <c r="A100" s="37"/>
      <c r="B100" s="38"/>
      <c r="C100" s="39"/>
      <c r="D100" s="223" t="s">
        <v>152</v>
      </c>
      <c r="E100" s="39"/>
      <c r="F100" s="224" t="s">
        <v>450</v>
      </c>
      <c r="G100" s="39"/>
      <c r="H100" s="39"/>
      <c r="I100" s="220"/>
      <c r="J100" s="39"/>
      <c r="K100" s="39"/>
      <c r="L100" s="43"/>
      <c r="M100" s="221"/>
      <c r="N100" s="222"/>
      <c r="O100" s="83"/>
      <c r="P100" s="83"/>
      <c r="Q100" s="83"/>
      <c r="R100" s="83"/>
      <c r="S100" s="83"/>
      <c r="T100" s="84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16" t="s">
        <v>152</v>
      </c>
      <c r="AU100" s="16" t="s">
        <v>84</v>
      </c>
    </row>
    <row r="101" s="2" customFormat="1" ht="16.5" customHeight="1">
      <c r="A101" s="37"/>
      <c r="B101" s="38"/>
      <c r="C101" s="204" t="s">
        <v>178</v>
      </c>
      <c r="D101" s="204" t="s">
        <v>124</v>
      </c>
      <c r="E101" s="205" t="s">
        <v>451</v>
      </c>
      <c r="F101" s="206" t="s">
        <v>452</v>
      </c>
      <c r="G101" s="207" t="s">
        <v>385</v>
      </c>
      <c r="H101" s="208">
        <v>1</v>
      </c>
      <c r="I101" s="209"/>
      <c r="J101" s="210">
        <f>ROUND(I101*H101,2)</f>
        <v>0</v>
      </c>
      <c r="K101" s="211"/>
      <c r="L101" s="43"/>
      <c r="M101" s="212" t="s">
        <v>19</v>
      </c>
      <c r="N101" s="213" t="s">
        <v>45</v>
      </c>
      <c r="O101" s="83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216" t="s">
        <v>415</v>
      </c>
      <c r="AT101" s="216" t="s">
        <v>124</v>
      </c>
      <c r="AU101" s="216" t="s">
        <v>84</v>
      </c>
      <c r="AY101" s="16" t="s">
        <v>122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6" t="s">
        <v>82</v>
      </c>
      <c r="BK101" s="217">
        <f>ROUND(I101*H101,2)</f>
        <v>0</v>
      </c>
      <c r="BL101" s="16" t="s">
        <v>415</v>
      </c>
      <c r="BM101" s="216" t="s">
        <v>453</v>
      </c>
    </row>
    <row r="102" s="2" customFormat="1" ht="21.75" customHeight="1">
      <c r="A102" s="37"/>
      <c r="B102" s="38"/>
      <c r="C102" s="204" t="s">
        <v>184</v>
      </c>
      <c r="D102" s="204" t="s">
        <v>124</v>
      </c>
      <c r="E102" s="205" t="s">
        <v>454</v>
      </c>
      <c r="F102" s="206" t="s">
        <v>455</v>
      </c>
      <c r="G102" s="207" t="s">
        <v>419</v>
      </c>
      <c r="H102" s="208">
        <v>1</v>
      </c>
      <c r="I102" s="209"/>
      <c r="J102" s="210">
        <f>ROUND(I102*H102,2)</f>
        <v>0</v>
      </c>
      <c r="K102" s="211"/>
      <c r="L102" s="43"/>
      <c r="M102" s="244" t="s">
        <v>19</v>
      </c>
      <c r="N102" s="245" t="s">
        <v>45</v>
      </c>
      <c r="O102" s="238"/>
      <c r="P102" s="242">
        <f>O102*H102</f>
        <v>0</v>
      </c>
      <c r="Q102" s="242">
        <v>0</v>
      </c>
      <c r="R102" s="242">
        <f>Q102*H102</f>
        <v>0</v>
      </c>
      <c r="S102" s="242">
        <v>0</v>
      </c>
      <c r="T102" s="243">
        <f>S102*H102</f>
        <v>0</v>
      </c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R102" s="216" t="s">
        <v>415</v>
      </c>
      <c r="AT102" s="216" t="s">
        <v>124</v>
      </c>
      <c r="AU102" s="216" t="s">
        <v>84</v>
      </c>
      <c r="AY102" s="16" t="s">
        <v>122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82</v>
      </c>
      <c r="BK102" s="217">
        <f>ROUND(I102*H102,2)</f>
        <v>0</v>
      </c>
      <c r="BL102" s="16" t="s">
        <v>415</v>
      </c>
      <c r="BM102" s="216" t="s">
        <v>456</v>
      </c>
    </row>
    <row r="103" s="2" customFormat="1" ht="6.96" customHeight="1">
      <c r="A103" s="37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43"/>
      <c r="M103" s="37"/>
      <c r="O103" s="37"/>
      <c r="P103" s="37"/>
      <c r="Q103" s="37"/>
      <c r="R103" s="37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</sheetData>
  <sheetProtection sheet="1" autoFilter="0" formatColumns="0" formatRows="0" objects="1" scenarios="1" spinCount="100000" saltValue="gfQXzpss5fQWW09QrqdQOpKzgIgoD5CFnAxSKA/iXiKz00K2iHMNUk7GeQXaf/eBt8Nvh4M+XiW/gJKQWxCp3w==" hashValue="XFfK+NvZF16cVRx+gPOqQDnqRaGrO45U7dwyTLPnnSAXR42Wo5MPVzKJH6NVz1XQ88dn92K64J9c/Dt+eX0ryw==" algorithmName="SHA-512" password="CC35"/>
  <autoFilter ref="C83:K102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3" customFormat="1" ht="45" customHeight="1">
      <c r="B3" s="250"/>
      <c r="C3" s="251" t="s">
        <v>457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458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459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460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461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462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463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464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465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466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467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81</v>
      </c>
      <c r="F18" s="257" t="s">
        <v>468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469</v>
      </c>
      <c r="F19" s="257" t="s">
        <v>470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471</v>
      </c>
      <c r="F20" s="257" t="s">
        <v>472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93</v>
      </c>
      <c r="F21" s="257" t="s">
        <v>473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474</v>
      </c>
      <c r="F22" s="257" t="s">
        <v>475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476</v>
      </c>
      <c r="F23" s="257" t="s">
        <v>477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478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479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480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481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482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483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484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485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486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108</v>
      </c>
      <c r="F36" s="257"/>
      <c r="G36" s="257" t="s">
        <v>487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488</v>
      </c>
      <c r="F37" s="257"/>
      <c r="G37" s="257" t="s">
        <v>489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55</v>
      </c>
      <c r="F38" s="257"/>
      <c r="G38" s="257" t="s">
        <v>490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56</v>
      </c>
      <c r="F39" s="257"/>
      <c r="G39" s="257" t="s">
        <v>491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109</v>
      </c>
      <c r="F40" s="257"/>
      <c r="G40" s="257" t="s">
        <v>492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110</v>
      </c>
      <c r="F41" s="257"/>
      <c r="G41" s="257" t="s">
        <v>493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494</v>
      </c>
      <c r="F42" s="257"/>
      <c r="G42" s="257" t="s">
        <v>495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496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497</v>
      </c>
      <c r="F44" s="257"/>
      <c r="G44" s="257" t="s">
        <v>498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112</v>
      </c>
      <c r="F45" s="257"/>
      <c r="G45" s="257" t="s">
        <v>499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500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501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502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503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504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505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506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507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508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509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510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511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512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513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514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515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516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517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518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519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520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521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522</v>
      </c>
      <c r="D76" s="275"/>
      <c r="E76" s="275"/>
      <c r="F76" s="275" t="s">
        <v>523</v>
      </c>
      <c r="G76" s="276"/>
      <c r="H76" s="275" t="s">
        <v>56</v>
      </c>
      <c r="I76" s="275" t="s">
        <v>59</v>
      </c>
      <c r="J76" s="275" t="s">
        <v>524</v>
      </c>
      <c r="K76" s="274"/>
    </row>
    <row r="77" s="1" customFormat="1" ht="17.25" customHeight="1">
      <c r="B77" s="272"/>
      <c r="C77" s="277" t="s">
        <v>525</v>
      </c>
      <c r="D77" s="277"/>
      <c r="E77" s="277"/>
      <c r="F77" s="278" t="s">
        <v>526</v>
      </c>
      <c r="G77" s="279"/>
      <c r="H77" s="277"/>
      <c r="I77" s="277"/>
      <c r="J77" s="277" t="s">
        <v>527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55</v>
      </c>
      <c r="D79" s="282"/>
      <c r="E79" s="282"/>
      <c r="F79" s="283" t="s">
        <v>528</v>
      </c>
      <c r="G79" s="284"/>
      <c r="H79" s="260" t="s">
        <v>529</v>
      </c>
      <c r="I79" s="260" t="s">
        <v>530</v>
      </c>
      <c r="J79" s="260">
        <v>20</v>
      </c>
      <c r="K79" s="274"/>
    </row>
    <row r="80" s="1" customFormat="1" ht="15" customHeight="1">
      <c r="B80" s="272"/>
      <c r="C80" s="260" t="s">
        <v>531</v>
      </c>
      <c r="D80" s="260"/>
      <c r="E80" s="260"/>
      <c r="F80" s="283" t="s">
        <v>528</v>
      </c>
      <c r="G80" s="284"/>
      <c r="H80" s="260" t="s">
        <v>532</v>
      </c>
      <c r="I80" s="260" t="s">
        <v>530</v>
      </c>
      <c r="J80" s="260">
        <v>120</v>
      </c>
      <c r="K80" s="274"/>
    </row>
    <row r="81" s="1" customFormat="1" ht="15" customHeight="1">
      <c r="B81" s="285"/>
      <c r="C81" s="260" t="s">
        <v>533</v>
      </c>
      <c r="D81" s="260"/>
      <c r="E81" s="260"/>
      <c r="F81" s="283" t="s">
        <v>534</v>
      </c>
      <c r="G81" s="284"/>
      <c r="H81" s="260" t="s">
        <v>535</v>
      </c>
      <c r="I81" s="260" t="s">
        <v>530</v>
      </c>
      <c r="J81" s="260">
        <v>50</v>
      </c>
      <c r="K81" s="274"/>
    </row>
    <row r="82" s="1" customFormat="1" ht="15" customHeight="1">
      <c r="B82" s="285"/>
      <c r="C82" s="260" t="s">
        <v>536</v>
      </c>
      <c r="D82" s="260"/>
      <c r="E82" s="260"/>
      <c r="F82" s="283" t="s">
        <v>528</v>
      </c>
      <c r="G82" s="284"/>
      <c r="H82" s="260" t="s">
        <v>537</v>
      </c>
      <c r="I82" s="260" t="s">
        <v>538</v>
      </c>
      <c r="J82" s="260"/>
      <c r="K82" s="274"/>
    </row>
    <row r="83" s="1" customFormat="1" ht="15" customHeight="1">
      <c r="B83" s="285"/>
      <c r="C83" s="286" t="s">
        <v>539</v>
      </c>
      <c r="D83" s="286"/>
      <c r="E83" s="286"/>
      <c r="F83" s="287" t="s">
        <v>534</v>
      </c>
      <c r="G83" s="286"/>
      <c r="H83" s="286" t="s">
        <v>540</v>
      </c>
      <c r="I83" s="286" t="s">
        <v>530</v>
      </c>
      <c r="J83" s="286">
        <v>15</v>
      </c>
      <c r="K83" s="274"/>
    </row>
    <row r="84" s="1" customFormat="1" ht="15" customHeight="1">
      <c r="B84" s="285"/>
      <c r="C84" s="286" t="s">
        <v>541</v>
      </c>
      <c r="D84" s="286"/>
      <c r="E84" s="286"/>
      <c r="F84" s="287" t="s">
        <v>534</v>
      </c>
      <c r="G84" s="286"/>
      <c r="H84" s="286" t="s">
        <v>542</v>
      </c>
      <c r="I84" s="286" t="s">
        <v>530</v>
      </c>
      <c r="J84" s="286">
        <v>15</v>
      </c>
      <c r="K84" s="274"/>
    </row>
    <row r="85" s="1" customFormat="1" ht="15" customHeight="1">
      <c r="B85" s="285"/>
      <c r="C85" s="286" t="s">
        <v>543</v>
      </c>
      <c r="D85" s="286"/>
      <c r="E85" s="286"/>
      <c r="F85" s="287" t="s">
        <v>534</v>
      </c>
      <c r="G85" s="286"/>
      <c r="H85" s="286" t="s">
        <v>544</v>
      </c>
      <c r="I85" s="286" t="s">
        <v>530</v>
      </c>
      <c r="J85" s="286">
        <v>20</v>
      </c>
      <c r="K85" s="274"/>
    </row>
    <row r="86" s="1" customFormat="1" ht="15" customHeight="1">
      <c r="B86" s="285"/>
      <c r="C86" s="286" t="s">
        <v>545</v>
      </c>
      <c r="D86" s="286"/>
      <c r="E86" s="286"/>
      <c r="F86" s="287" t="s">
        <v>534</v>
      </c>
      <c r="G86" s="286"/>
      <c r="H86" s="286" t="s">
        <v>546</v>
      </c>
      <c r="I86" s="286" t="s">
        <v>530</v>
      </c>
      <c r="J86" s="286">
        <v>20</v>
      </c>
      <c r="K86" s="274"/>
    </row>
    <row r="87" s="1" customFormat="1" ht="15" customHeight="1">
      <c r="B87" s="285"/>
      <c r="C87" s="260" t="s">
        <v>547</v>
      </c>
      <c r="D87" s="260"/>
      <c r="E87" s="260"/>
      <c r="F87" s="283" t="s">
        <v>534</v>
      </c>
      <c r="G87" s="284"/>
      <c r="H87" s="260" t="s">
        <v>548</v>
      </c>
      <c r="I87" s="260" t="s">
        <v>530</v>
      </c>
      <c r="J87" s="260">
        <v>50</v>
      </c>
      <c r="K87" s="274"/>
    </row>
    <row r="88" s="1" customFormat="1" ht="15" customHeight="1">
      <c r="B88" s="285"/>
      <c r="C88" s="260" t="s">
        <v>549</v>
      </c>
      <c r="D88" s="260"/>
      <c r="E88" s="260"/>
      <c r="F88" s="283" t="s">
        <v>534</v>
      </c>
      <c r="G88" s="284"/>
      <c r="H88" s="260" t="s">
        <v>550</v>
      </c>
      <c r="I88" s="260" t="s">
        <v>530</v>
      </c>
      <c r="J88" s="260">
        <v>20</v>
      </c>
      <c r="K88" s="274"/>
    </row>
    <row r="89" s="1" customFormat="1" ht="15" customHeight="1">
      <c r="B89" s="285"/>
      <c r="C89" s="260" t="s">
        <v>551</v>
      </c>
      <c r="D89" s="260"/>
      <c r="E89" s="260"/>
      <c r="F89" s="283" t="s">
        <v>534</v>
      </c>
      <c r="G89" s="284"/>
      <c r="H89" s="260" t="s">
        <v>552</v>
      </c>
      <c r="I89" s="260" t="s">
        <v>530</v>
      </c>
      <c r="J89" s="260">
        <v>20</v>
      </c>
      <c r="K89" s="274"/>
    </row>
    <row r="90" s="1" customFormat="1" ht="15" customHeight="1">
      <c r="B90" s="285"/>
      <c r="C90" s="260" t="s">
        <v>553</v>
      </c>
      <c r="D90" s="260"/>
      <c r="E90" s="260"/>
      <c r="F90" s="283" t="s">
        <v>534</v>
      </c>
      <c r="G90" s="284"/>
      <c r="H90" s="260" t="s">
        <v>554</v>
      </c>
      <c r="I90" s="260" t="s">
        <v>530</v>
      </c>
      <c r="J90" s="260">
        <v>50</v>
      </c>
      <c r="K90" s="274"/>
    </row>
    <row r="91" s="1" customFormat="1" ht="15" customHeight="1">
      <c r="B91" s="285"/>
      <c r="C91" s="260" t="s">
        <v>555</v>
      </c>
      <c r="D91" s="260"/>
      <c r="E91" s="260"/>
      <c r="F91" s="283" t="s">
        <v>534</v>
      </c>
      <c r="G91" s="284"/>
      <c r="H91" s="260" t="s">
        <v>555</v>
      </c>
      <c r="I91" s="260" t="s">
        <v>530</v>
      </c>
      <c r="J91" s="260">
        <v>50</v>
      </c>
      <c r="K91" s="274"/>
    </row>
    <row r="92" s="1" customFormat="1" ht="15" customHeight="1">
      <c r="B92" s="285"/>
      <c r="C92" s="260" t="s">
        <v>556</v>
      </c>
      <c r="D92" s="260"/>
      <c r="E92" s="260"/>
      <c r="F92" s="283" t="s">
        <v>534</v>
      </c>
      <c r="G92" s="284"/>
      <c r="H92" s="260" t="s">
        <v>557</v>
      </c>
      <c r="I92" s="260" t="s">
        <v>530</v>
      </c>
      <c r="J92" s="260">
        <v>255</v>
      </c>
      <c r="K92" s="274"/>
    </row>
    <row r="93" s="1" customFormat="1" ht="15" customHeight="1">
      <c r="B93" s="285"/>
      <c r="C93" s="260" t="s">
        <v>558</v>
      </c>
      <c r="D93" s="260"/>
      <c r="E93" s="260"/>
      <c r="F93" s="283" t="s">
        <v>528</v>
      </c>
      <c r="G93" s="284"/>
      <c r="H93" s="260" t="s">
        <v>559</v>
      </c>
      <c r="I93" s="260" t="s">
        <v>560</v>
      </c>
      <c r="J93" s="260"/>
      <c r="K93" s="274"/>
    </row>
    <row r="94" s="1" customFormat="1" ht="15" customHeight="1">
      <c r="B94" s="285"/>
      <c r="C94" s="260" t="s">
        <v>561</v>
      </c>
      <c r="D94" s="260"/>
      <c r="E94" s="260"/>
      <c r="F94" s="283" t="s">
        <v>528</v>
      </c>
      <c r="G94" s="284"/>
      <c r="H94" s="260" t="s">
        <v>562</v>
      </c>
      <c r="I94" s="260" t="s">
        <v>563</v>
      </c>
      <c r="J94" s="260"/>
      <c r="K94" s="274"/>
    </row>
    <row r="95" s="1" customFormat="1" ht="15" customHeight="1">
      <c r="B95" s="285"/>
      <c r="C95" s="260" t="s">
        <v>564</v>
      </c>
      <c r="D95" s="260"/>
      <c r="E95" s="260"/>
      <c r="F95" s="283" t="s">
        <v>528</v>
      </c>
      <c r="G95" s="284"/>
      <c r="H95" s="260" t="s">
        <v>564</v>
      </c>
      <c r="I95" s="260" t="s">
        <v>563</v>
      </c>
      <c r="J95" s="260"/>
      <c r="K95" s="274"/>
    </row>
    <row r="96" s="1" customFormat="1" ht="15" customHeight="1">
      <c r="B96" s="285"/>
      <c r="C96" s="260" t="s">
        <v>40</v>
      </c>
      <c r="D96" s="260"/>
      <c r="E96" s="260"/>
      <c r="F96" s="283" t="s">
        <v>528</v>
      </c>
      <c r="G96" s="284"/>
      <c r="H96" s="260" t="s">
        <v>565</v>
      </c>
      <c r="I96" s="260" t="s">
        <v>563</v>
      </c>
      <c r="J96" s="260"/>
      <c r="K96" s="274"/>
    </row>
    <row r="97" s="1" customFormat="1" ht="15" customHeight="1">
      <c r="B97" s="285"/>
      <c r="C97" s="260" t="s">
        <v>50</v>
      </c>
      <c r="D97" s="260"/>
      <c r="E97" s="260"/>
      <c r="F97" s="283" t="s">
        <v>528</v>
      </c>
      <c r="G97" s="284"/>
      <c r="H97" s="260" t="s">
        <v>566</v>
      </c>
      <c r="I97" s="260" t="s">
        <v>563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567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522</v>
      </c>
      <c r="D103" s="275"/>
      <c r="E103" s="275"/>
      <c r="F103" s="275" t="s">
        <v>523</v>
      </c>
      <c r="G103" s="276"/>
      <c r="H103" s="275" t="s">
        <v>56</v>
      </c>
      <c r="I103" s="275" t="s">
        <v>59</v>
      </c>
      <c r="J103" s="275" t="s">
        <v>524</v>
      </c>
      <c r="K103" s="274"/>
    </row>
    <row r="104" s="1" customFormat="1" ht="17.25" customHeight="1">
      <c r="B104" s="272"/>
      <c r="C104" s="277" t="s">
        <v>525</v>
      </c>
      <c r="D104" s="277"/>
      <c r="E104" s="277"/>
      <c r="F104" s="278" t="s">
        <v>526</v>
      </c>
      <c r="G104" s="279"/>
      <c r="H104" s="277"/>
      <c r="I104" s="277"/>
      <c r="J104" s="277" t="s">
        <v>527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55</v>
      </c>
      <c r="D106" s="282"/>
      <c r="E106" s="282"/>
      <c r="F106" s="283" t="s">
        <v>528</v>
      </c>
      <c r="G106" s="260"/>
      <c r="H106" s="260" t="s">
        <v>568</v>
      </c>
      <c r="I106" s="260" t="s">
        <v>530</v>
      </c>
      <c r="J106" s="260">
        <v>20</v>
      </c>
      <c r="K106" s="274"/>
    </row>
    <row r="107" s="1" customFormat="1" ht="15" customHeight="1">
      <c r="B107" s="272"/>
      <c r="C107" s="260" t="s">
        <v>531</v>
      </c>
      <c r="D107" s="260"/>
      <c r="E107" s="260"/>
      <c r="F107" s="283" t="s">
        <v>528</v>
      </c>
      <c r="G107" s="260"/>
      <c r="H107" s="260" t="s">
        <v>568</v>
      </c>
      <c r="I107" s="260" t="s">
        <v>530</v>
      </c>
      <c r="J107" s="260">
        <v>120</v>
      </c>
      <c r="K107" s="274"/>
    </row>
    <row r="108" s="1" customFormat="1" ht="15" customHeight="1">
      <c r="B108" s="285"/>
      <c r="C108" s="260" t="s">
        <v>533</v>
      </c>
      <c r="D108" s="260"/>
      <c r="E108" s="260"/>
      <c r="F108" s="283" t="s">
        <v>534</v>
      </c>
      <c r="G108" s="260"/>
      <c r="H108" s="260" t="s">
        <v>568</v>
      </c>
      <c r="I108" s="260" t="s">
        <v>530</v>
      </c>
      <c r="J108" s="260">
        <v>50</v>
      </c>
      <c r="K108" s="274"/>
    </row>
    <row r="109" s="1" customFormat="1" ht="15" customHeight="1">
      <c r="B109" s="285"/>
      <c r="C109" s="260" t="s">
        <v>536</v>
      </c>
      <c r="D109" s="260"/>
      <c r="E109" s="260"/>
      <c r="F109" s="283" t="s">
        <v>528</v>
      </c>
      <c r="G109" s="260"/>
      <c r="H109" s="260" t="s">
        <v>568</v>
      </c>
      <c r="I109" s="260" t="s">
        <v>538</v>
      </c>
      <c r="J109" s="260"/>
      <c r="K109" s="274"/>
    </row>
    <row r="110" s="1" customFormat="1" ht="15" customHeight="1">
      <c r="B110" s="285"/>
      <c r="C110" s="260" t="s">
        <v>547</v>
      </c>
      <c r="D110" s="260"/>
      <c r="E110" s="260"/>
      <c r="F110" s="283" t="s">
        <v>534</v>
      </c>
      <c r="G110" s="260"/>
      <c r="H110" s="260" t="s">
        <v>568</v>
      </c>
      <c r="I110" s="260" t="s">
        <v>530</v>
      </c>
      <c r="J110" s="260">
        <v>50</v>
      </c>
      <c r="K110" s="274"/>
    </row>
    <row r="111" s="1" customFormat="1" ht="15" customHeight="1">
      <c r="B111" s="285"/>
      <c r="C111" s="260" t="s">
        <v>555</v>
      </c>
      <c r="D111" s="260"/>
      <c r="E111" s="260"/>
      <c r="F111" s="283" t="s">
        <v>534</v>
      </c>
      <c r="G111" s="260"/>
      <c r="H111" s="260" t="s">
        <v>568</v>
      </c>
      <c r="I111" s="260" t="s">
        <v>530</v>
      </c>
      <c r="J111" s="260">
        <v>50</v>
      </c>
      <c r="K111" s="274"/>
    </row>
    <row r="112" s="1" customFormat="1" ht="15" customHeight="1">
      <c r="B112" s="285"/>
      <c r="C112" s="260" t="s">
        <v>553</v>
      </c>
      <c r="D112" s="260"/>
      <c r="E112" s="260"/>
      <c r="F112" s="283" t="s">
        <v>534</v>
      </c>
      <c r="G112" s="260"/>
      <c r="H112" s="260" t="s">
        <v>568</v>
      </c>
      <c r="I112" s="260" t="s">
        <v>530</v>
      </c>
      <c r="J112" s="260">
        <v>50</v>
      </c>
      <c r="K112" s="274"/>
    </row>
    <row r="113" s="1" customFormat="1" ht="15" customHeight="1">
      <c r="B113" s="285"/>
      <c r="C113" s="260" t="s">
        <v>55</v>
      </c>
      <c r="D113" s="260"/>
      <c r="E113" s="260"/>
      <c r="F113" s="283" t="s">
        <v>528</v>
      </c>
      <c r="G113" s="260"/>
      <c r="H113" s="260" t="s">
        <v>569</v>
      </c>
      <c r="I113" s="260" t="s">
        <v>530</v>
      </c>
      <c r="J113" s="260">
        <v>20</v>
      </c>
      <c r="K113" s="274"/>
    </row>
    <row r="114" s="1" customFormat="1" ht="15" customHeight="1">
      <c r="B114" s="285"/>
      <c r="C114" s="260" t="s">
        <v>570</v>
      </c>
      <c r="D114" s="260"/>
      <c r="E114" s="260"/>
      <c r="F114" s="283" t="s">
        <v>528</v>
      </c>
      <c r="G114" s="260"/>
      <c r="H114" s="260" t="s">
        <v>571</v>
      </c>
      <c r="I114" s="260" t="s">
        <v>530</v>
      </c>
      <c r="J114" s="260">
        <v>120</v>
      </c>
      <c r="K114" s="274"/>
    </row>
    <row r="115" s="1" customFormat="1" ht="15" customHeight="1">
      <c r="B115" s="285"/>
      <c r="C115" s="260" t="s">
        <v>40</v>
      </c>
      <c r="D115" s="260"/>
      <c r="E115" s="260"/>
      <c r="F115" s="283" t="s">
        <v>528</v>
      </c>
      <c r="G115" s="260"/>
      <c r="H115" s="260" t="s">
        <v>572</v>
      </c>
      <c r="I115" s="260" t="s">
        <v>563</v>
      </c>
      <c r="J115" s="260"/>
      <c r="K115" s="274"/>
    </row>
    <row r="116" s="1" customFormat="1" ht="15" customHeight="1">
      <c r="B116" s="285"/>
      <c r="C116" s="260" t="s">
        <v>50</v>
      </c>
      <c r="D116" s="260"/>
      <c r="E116" s="260"/>
      <c r="F116" s="283" t="s">
        <v>528</v>
      </c>
      <c r="G116" s="260"/>
      <c r="H116" s="260" t="s">
        <v>573</v>
      </c>
      <c r="I116" s="260" t="s">
        <v>563</v>
      </c>
      <c r="J116" s="260"/>
      <c r="K116" s="274"/>
    </row>
    <row r="117" s="1" customFormat="1" ht="15" customHeight="1">
      <c r="B117" s="285"/>
      <c r="C117" s="260" t="s">
        <v>59</v>
      </c>
      <c r="D117" s="260"/>
      <c r="E117" s="260"/>
      <c r="F117" s="283" t="s">
        <v>528</v>
      </c>
      <c r="G117" s="260"/>
      <c r="H117" s="260" t="s">
        <v>574</v>
      </c>
      <c r="I117" s="260" t="s">
        <v>575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576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522</v>
      </c>
      <c r="D123" s="275"/>
      <c r="E123" s="275"/>
      <c r="F123" s="275" t="s">
        <v>523</v>
      </c>
      <c r="G123" s="276"/>
      <c r="H123" s="275" t="s">
        <v>56</v>
      </c>
      <c r="I123" s="275" t="s">
        <v>59</v>
      </c>
      <c r="J123" s="275" t="s">
        <v>524</v>
      </c>
      <c r="K123" s="304"/>
    </row>
    <row r="124" s="1" customFormat="1" ht="17.25" customHeight="1">
      <c r="B124" s="303"/>
      <c r="C124" s="277" t="s">
        <v>525</v>
      </c>
      <c r="D124" s="277"/>
      <c r="E124" s="277"/>
      <c r="F124" s="278" t="s">
        <v>526</v>
      </c>
      <c r="G124" s="279"/>
      <c r="H124" s="277"/>
      <c r="I124" s="277"/>
      <c r="J124" s="277" t="s">
        <v>527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531</v>
      </c>
      <c r="D126" s="282"/>
      <c r="E126" s="282"/>
      <c r="F126" s="283" t="s">
        <v>528</v>
      </c>
      <c r="G126" s="260"/>
      <c r="H126" s="260" t="s">
        <v>568</v>
      </c>
      <c r="I126" s="260" t="s">
        <v>530</v>
      </c>
      <c r="J126" s="260">
        <v>120</v>
      </c>
      <c r="K126" s="308"/>
    </row>
    <row r="127" s="1" customFormat="1" ht="15" customHeight="1">
      <c r="B127" s="305"/>
      <c r="C127" s="260" t="s">
        <v>577</v>
      </c>
      <c r="D127" s="260"/>
      <c r="E127" s="260"/>
      <c r="F127" s="283" t="s">
        <v>528</v>
      </c>
      <c r="G127" s="260"/>
      <c r="H127" s="260" t="s">
        <v>578</v>
      </c>
      <c r="I127" s="260" t="s">
        <v>530</v>
      </c>
      <c r="J127" s="260" t="s">
        <v>579</v>
      </c>
      <c r="K127" s="308"/>
    </row>
    <row r="128" s="1" customFormat="1" ht="15" customHeight="1">
      <c r="B128" s="305"/>
      <c r="C128" s="260" t="s">
        <v>476</v>
      </c>
      <c r="D128" s="260"/>
      <c r="E128" s="260"/>
      <c r="F128" s="283" t="s">
        <v>528</v>
      </c>
      <c r="G128" s="260"/>
      <c r="H128" s="260" t="s">
        <v>580</v>
      </c>
      <c r="I128" s="260" t="s">
        <v>530</v>
      </c>
      <c r="J128" s="260" t="s">
        <v>579</v>
      </c>
      <c r="K128" s="308"/>
    </row>
    <row r="129" s="1" customFormat="1" ht="15" customHeight="1">
      <c r="B129" s="305"/>
      <c r="C129" s="260" t="s">
        <v>539</v>
      </c>
      <c r="D129" s="260"/>
      <c r="E129" s="260"/>
      <c r="F129" s="283" t="s">
        <v>534</v>
      </c>
      <c r="G129" s="260"/>
      <c r="H129" s="260" t="s">
        <v>540</v>
      </c>
      <c r="I129" s="260" t="s">
        <v>530</v>
      </c>
      <c r="J129" s="260">
        <v>15</v>
      </c>
      <c r="K129" s="308"/>
    </row>
    <row r="130" s="1" customFormat="1" ht="15" customHeight="1">
      <c r="B130" s="305"/>
      <c r="C130" s="286" t="s">
        <v>541</v>
      </c>
      <c r="D130" s="286"/>
      <c r="E130" s="286"/>
      <c r="F130" s="287" t="s">
        <v>534</v>
      </c>
      <c r="G130" s="286"/>
      <c r="H130" s="286" t="s">
        <v>542</v>
      </c>
      <c r="I130" s="286" t="s">
        <v>530</v>
      </c>
      <c r="J130" s="286">
        <v>15</v>
      </c>
      <c r="K130" s="308"/>
    </row>
    <row r="131" s="1" customFormat="1" ht="15" customHeight="1">
      <c r="B131" s="305"/>
      <c r="C131" s="286" t="s">
        <v>543</v>
      </c>
      <c r="D131" s="286"/>
      <c r="E131" s="286"/>
      <c r="F131" s="287" t="s">
        <v>534</v>
      </c>
      <c r="G131" s="286"/>
      <c r="H131" s="286" t="s">
        <v>544</v>
      </c>
      <c r="I131" s="286" t="s">
        <v>530</v>
      </c>
      <c r="J131" s="286">
        <v>20</v>
      </c>
      <c r="K131" s="308"/>
    </row>
    <row r="132" s="1" customFormat="1" ht="15" customHeight="1">
      <c r="B132" s="305"/>
      <c r="C132" s="286" t="s">
        <v>545</v>
      </c>
      <c r="D132" s="286"/>
      <c r="E132" s="286"/>
      <c r="F132" s="287" t="s">
        <v>534</v>
      </c>
      <c r="G132" s="286"/>
      <c r="H132" s="286" t="s">
        <v>546</v>
      </c>
      <c r="I132" s="286" t="s">
        <v>530</v>
      </c>
      <c r="J132" s="286">
        <v>20</v>
      </c>
      <c r="K132" s="308"/>
    </row>
    <row r="133" s="1" customFormat="1" ht="15" customHeight="1">
      <c r="B133" s="305"/>
      <c r="C133" s="260" t="s">
        <v>533</v>
      </c>
      <c r="D133" s="260"/>
      <c r="E133" s="260"/>
      <c r="F133" s="283" t="s">
        <v>534</v>
      </c>
      <c r="G133" s="260"/>
      <c r="H133" s="260" t="s">
        <v>568</v>
      </c>
      <c r="I133" s="260" t="s">
        <v>530</v>
      </c>
      <c r="J133" s="260">
        <v>50</v>
      </c>
      <c r="K133" s="308"/>
    </row>
    <row r="134" s="1" customFormat="1" ht="15" customHeight="1">
      <c r="B134" s="305"/>
      <c r="C134" s="260" t="s">
        <v>547</v>
      </c>
      <c r="D134" s="260"/>
      <c r="E134" s="260"/>
      <c r="F134" s="283" t="s">
        <v>534</v>
      </c>
      <c r="G134" s="260"/>
      <c r="H134" s="260" t="s">
        <v>568</v>
      </c>
      <c r="I134" s="260" t="s">
        <v>530</v>
      </c>
      <c r="J134" s="260">
        <v>50</v>
      </c>
      <c r="K134" s="308"/>
    </row>
    <row r="135" s="1" customFormat="1" ht="15" customHeight="1">
      <c r="B135" s="305"/>
      <c r="C135" s="260" t="s">
        <v>553</v>
      </c>
      <c r="D135" s="260"/>
      <c r="E135" s="260"/>
      <c r="F135" s="283" t="s">
        <v>534</v>
      </c>
      <c r="G135" s="260"/>
      <c r="H135" s="260" t="s">
        <v>568</v>
      </c>
      <c r="I135" s="260" t="s">
        <v>530</v>
      </c>
      <c r="J135" s="260">
        <v>50</v>
      </c>
      <c r="K135" s="308"/>
    </row>
    <row r="136" s="1" customFormat="1" ht="15" customHeight="1">
      <c r="B136" s="305"/>
      <c r="C136" s="260" t="s">
        <v>555</v>
      </c>
      <c r="D136" s="260"/>
      <c r="E136" s="260"/>
      <c r="F136" s="283" t="s">
        <v>534</v>
      </c>
      <c r="G136" s="260"/>
      <c r="H136" s="260" t="s">
        <v>568</v>
      </c>
      <c r="I136" s="260" t="s">
        <v>530</v>
      </c>
      <c r="J136" s="260">
        <v>50</v>
      </c>
      <c r="K136" s="308"/>
    </row>
    <row r="137" s="1" customFormat="1" ht="15" customHeight="1">
      <c r="B137" s="305"/>
      <c r="C137" s="260" t="s">
        <v>556</v>
      </c>
      <c r="D137" s="260"/>
      <c r="E137" s="260"/>
      <c r="F137" s="283" t="s">
        <v>534</v>
      </c>
      <c r="G137" s="260"/>
      <c r="H137" s="260" t="s">
        <v>581</v>
      </c>
      <c r="I137" s="260" t="s">
        <v>530</v>
      </c>
      <c r="J137" s="260">
        <v>255</v>
      </c>
      <c r="K137" s="308"/>
    </row>
    <row r="138" s="1" customFormat="1" ht="15" customHeight="1">
      <c r="B138" s="305"/>
      <c r="C138" s="260" t="s">
        <v>558</v>
      </c>
      <c r="D138" s="260"/>
      <c r="E138" s="260"/>
      <c r="F138" s="283" t="s">
        <v>528</v>
      </c>
      <c r="G138" s="260"/>
      <c r="H138" s="260" t="s">
        <v>582</v>
      </c>
      <c r="I138" s="260" t="s">
        <v>560</v>
      </c>
      <c r="J138" s="260"/>
      <c r="K138" s="308"/>
    </row>
    <row r="139" s="1" customFormat="1" ht="15" customHeight="1">
      <c r="B139" s="305"/>
      <c r="C139" s="260" t="s">
        <v>561</v>
      </c>
      <c r="D139" s="260"/>
      <c r="E139" s="260"/>
      <c r="F139" s="283" t="s">
        <v>528</v>
      </c>
      <c r="G139" s="260"/>
      <c r="H139" s="260" t="s">
        <v>583</v>
      </c>
      <c r="I139" s="260" t="s">
        <v>563</v>
      </c>
      <c r="J139" s="260"/>
      <c r="K139" s="308"/>
    </row>
    <row r="140" s="1" customFormat="1" ht="15" customHeight="1">
      <c r="B140" s="305"/>
      <c r="C140" s="260" t="s">
        <v>564</v>
      </c>
      <c r="D140" s="260"/>
      <c r="E140" s="260"/>
      <c r="F140" s="283" t="s">
        <v>528</v>
      </c>
      <c r="G140" s="260"/>
      <c r="H140" s="260" t="s">
        <v>564</v>
      </c>
      <c r="I140" s="260" t="s">
        <v>563</v>
      </c>
      <c r="J140" s="260"/>
      <c r="K140" s="308"/>
    </row>
    <row r="141" s="1" customFormat="1" ht="15" customHeight="1">
      <c r="B141" s="305"/>
      <c r="C141" s="260" t="s">
        <v>40</v>
      </c>
      <c r="D141" s="260"/>
      <c r="E141" s="260"/>
      <c r="F141" s="283" t="s">
        <v>528</v>
      </c>
      <c r="G141" s="260"/>
      <c r="H141" s="260" t="s">
        <v>584</v>
      </c>
      <c r="I141" s="260" t="s">
        <v>563</v>
      </c>
      <c r="J141" s="260"/>
      <c r="K141" s="308"/>
    </row>
    <row r="142" s="1" customFormat="1" ht="15" customHeight="1">
      <c r="B142" s="305"/>
      <c r="C142" s="260" t="s">
        <v>585</v>
      </c>
      <c r="D142" s="260"/>
      <c r="E142" s="260"/>
      <c r="F142" s="283" t="s">
        <v>528</v>
      </c>
      <c r="G142" s="260"/>
      <c r="H142" s="260" t="s">
        <v>586</v>
      </c>
      <c r="I142" s="260" t="s">
        <v>563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587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522</v>
      </c>
      <c r="D148" s="275"/>
      <c r="E148" s="275"/>
      <c r="F148" s="275" t="s">
        <v>523</v>
      </c>
      <c r="G148" s="276"/>
      <c r="H148" s="275" t="s">
        <v>56</v>
      </c>
      <c r="I148" s="275" t="s">
        <v>59</v>
      </c>
      <c r="J148" s="275" t="s">
        <v>524</v>
      </c>
      <c r="K148" s="274"/>
    </row>
    <row r="149" s="1" customFormat="1" ht="17.25" customHeight="1">
      <c r="B149" s="272"/>
      <c r="C149" s="277" t="s">
        <v>525</v>
      </c>
      <c r="D149" s="277"/>
      <c r="E149" s="277"/>
      <c r="F149" s="278" t="s">
        <v>526</v>
      </c>
      <c r="G149" s="279"/>
      <c r="H149" s="277"/>
      <c r="I149" s="277"/>
      <c r="J149" s="277" t="s">
        <v>527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531</v>
      </c>
      <c r="D151" s="260"/>
      <c r="E151" s="260"/>
      <c r="F151" s="313" t="s">
        <v>528</v>
      </c>
      <c r="G151" s="260"/>
      <c r="H151" s="312" t="s">
        <v>568</v>
      </c>
      <c r="I151" s="312" t="s">
        <v>530</v>
      </c>
      <c r="J151" s="312">
        <v>120</v>
      </c>
      <c r="K151" s="308"/>
    </row>
    <row r="152" s="1" customFormat="1" ht="15" customHeight="1">
      <c r="B152" s="285"/>
      <c r="C152" s="312" t="s">
        <v>577</v>
      </c>
      <c r="D152" s="260"/>
      <c r="E152" s="260"/>
      <c r="F152" s="313" t="s">
        <v>528</v>
      </c>
      <c r="G152" s="260"/>
      <c r="H152" s="312" t="s">
        <v>588</v>
      </c>
      <c r="I152" s="312" t="s">
        <v>530</v>
      </c>
      <c r="J152" s="312" t="s">
        <v>579</v>
      </c>
      <c r="K152" s="308"/>
    </row>
    <row r="153" s="1" customFormat="1" ht="15" customHeight="1">
      <c r="B153" s="285"/>
      <c r="C153" s="312" t="s">
        <v>476</v>
      </c>
      <c r="D153" s="260"/>
      <c r="E153" s="260"/>
      <c r="F153" s="313" t="s">
        <v>528</v>
      </c>
      <c r="G153" s="260"/>
      <c r="H153" s="312" t="s">
        <v>589</v>
      </c>
      <c r="I153" s="312" t="s">
        <v>530</v>
      </c>
      <c r="J153" s="312" t="s">
        <v>579</v>
      </c>
      <c r="K153" s="308"/>
    </row>
    <row r="154" s="1" customFormat="1" ht="15" customHeight="1">
      <c r="B154" s="285"/>
      <c r="C154" s="312" t="s">
        <v>533</v>
      </c>
      <c r="D154" s="260"/>
      <c r="E154" s="260"/>
      <c r="F154" s="313" t="s">
        <v>534</v>
      </c>
      <c r="G154" s="260"/>
      <c r="H154" s="312" t="s">
        <v>568</v>
      </c>
      <c r="I154" s="312" t="s">
        <v>530</v>
      </c>
      <c r="J154" s="312">
        <v>50</v>
      </c>
      <c r="K154" s="308"/>
    </row>
    <row r="155" s="1" customFormat="1" ht="15" customHeight="1">
      <c r="B155" s="285"/>
      <c r="C155" s="312" t="s">
        <v>536</v>
      </c>
      <c r="D155" s="260"/>
      <c r="E155" s="260"/>
      <c r="F155" s="313" t="s">
        <v>528</v>
      </c>
      <c r="G155" s="260"/>
      <c r="H155" s="312" t="s">
        <v>568</v>
      </c>
      <c r="I155" s="312" t="s">
        <v>538</v>
      </c>
      <c r="J155" s="312"/>
      <c r="K155" s="308"/>
    </row>
    <row r="156" s="1" customFormat="1" ht="15" customHeight="1">
      <c r="B156" s="285"/>
      <c r="C156" s="312" t="s">
        <v>547</v>
      </c>
      <c r="D156" s="260"/>
      <c r="E156" s="260"/>
      <c r="F156" s="313" t="s">
        <v>534</v>
      </c>
      <c r="G156" s="260"/>
      <c r="H156" s="312" t="s">
        <v>568</v>
      </c>
      <c r="I156" s="312" t="s">
        <v>530</v>
      </c>
      <c r="J156" s="312">
        <v>50</v>
      </c>
      <c r="K156" s="308"/>
    </row>
    <row r="157" s="1" customFormat="1" ht="15" customHeight="1">
      <c r="B157" s="285"/>
      <c r="C157" s="312" t="s">
        <v>555</v>
      </c>
      <c r="D157" s="260"/>
      <c r="E157" s="260"/>
      <c r="F157" s="313" t="s">
        <v>534</v>
      </c>
      <c r="G157" s="260"/>
      <c r="H157" s="312" t="s">
        <v>568</v>
      </c>
      <c r="I157" s="312" t="s">
        <v>530</v>
      </c>
      <c r="J157" s="312">
        <v>50</v>
      </c>
      <c r="K157" s="308"/>
    </row>
    <row r="158" s="1" customFormat="1" ht="15" customHeight="1">
      <c r="B158" s="285"/>
      <c r="C158" s="312" t="s">
        <v>553</v>
      </c>
      <c r="D158" s="260"/>
      <c r="E158" s="260"/>
      <c r="F158" s="313" t="s">
        <v>534</v>
      </c>
      <c r="G158" s="260"/>
      <c r="H158" s="312" t="s">
        <v>568</v>
      </c>
      <c r="I158" s="312" t="s">
        <v>530</v>
      </c>
      <c r="J158" s="312">
        <v>50</v>
      </c>
      <c r="K158" s="308"/>
    </row>
    <row r="159" s="1" customFormat="1" ht="15" customHeight="1">
      <c r="B159" s="285"/>
      <c r="C159" s="312" t="s">
        <v>99</v>
      </c>
      <c r="D159" s="260"/>
      <c r="E159" s="260"/>
      <c r="F159" s="313" t="s">
        <v>528</v>
      </c>
      <c r="G159" s="260"/>
      <c r="H159" s="312" t="s">
        <v>590</v>
      </c>
      <c r="I159" s="312" t="s">
        <v>530</v>
      </c>
      <c r="J159" s="312" t="s">
        <v>591</v>
      </c>
      <c r="K159" s="308"/>
    </row>
    <row r="160" s="1" customFormat="1" ht="15" customHeight="1">
      <c r="B160" s="285"/>
      <c r="C160" s="312" t="s">
        <v>592</v>
      </c>
      <c r="D160" s="260"/>
      <c r="E160" s="260"/>
      <c r="F160" s="313" t="s">
        <v>528</v>
      </c>
      <c r="G160" s="260"/>
      <c r="H160" s="312" t="s">
        <v>593</v>
      </c>
      <c r="I160" s="312" t="s">
        <v>563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594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522</v>
      </c>
      <c r="D166" s="275"/>
      <c r="E166" s="275"/>
      <c r="F166" s="275" t="s">
        <v>523</v>
      </c>
      <c r="G166" s="317"/>
      <c r="H166" s="318" t="s">
        <v>56</v>
      </c>
      <c r="I166" s="318" t="s">
        <v>59</v>
      </c>
      <c r="J166" s="275" t="s">
        <v>524</v>
      </c>
      <c r="K166" s="252"/>
    </row>
    <row r="167" s="1" customFormat="1" ht="17.25" customHeight="1">
      <c r="B167" s="253"/>
      <c r="C167" s="277" t="s">
        <v>525</v>
      </c>
      <c r="D167" s="277"/>
      <c r="E167" s="277"/>
      <c r="F167" s="278" t="s">
        <v>526</v>
      </c>
      <c r="G167" s="319"/>
      <c r="H167" s="320"/>
      <c r="I167" s="320"/>
      <c r="J167" s="277" t="s">
        <v>527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531</v>
      </c>
      <c r="D169" s="260"/>
      <c r="E169" s="260"/>
      <c r="F169" s="283" t="s">
        <v>528</v>
      </c>
      <c r="G169" s="260"/>
      <c r="H169" s="260" t="s">
        <v>568</v>
      </c>
      <c r="I169" s="260" t="s">
        <v>530</v>
      </c>
      <c r="J169" s="260">
        <v>120</v>
      </c>
      <c r="K169" s="308"/>
    </row>
    <row r="170" s="1" customFormat="1" ht="15" customHeight="1">
      <c r="B170" s="285"/>
      <c r="C170" s="260" t="s">
        <v>577</v>
      </c>
      <c r="D170" s="260"/>
      <c r="E170" s="260"/>
      <c r="F170" s="283" t="s">
        <v>528</v>
      </c>
      <c r="G170" s="260"/>
      <c r="H170" s="260" t="s">
        <v>578</v>
      </c>
      <c r="I170" s="260" t="s">
        <v>530</v>
      </c>
      <c r="J170" s="260" t="s">
        <v>579</v>
      </c>
      <c r="K170" s="308"/>
    </row>
    <row r="171" s="1" customFormat="1" ht="15" customHeight="1">
      <c r="B171" s="285"/>
      <c r="C171" s="260" t="s">
        <v>476</v>
      </c>
      <c r="D171" s="260"/>
      <c r="E171" s="260"/>
      <c r="F171" s="283" t="s">
        <v>528</v>
      </c>
      <c r="G171" s="260"/>
      <c r="H171" s="260" t="s">
        <v>595</v>
      </c>
      <c r="I171" s="260" t="s">
        <v>530</v>
      </c>
      <c r="J171" s="260" t="s">
        <v>579</v>
      </c>
      <c r="K171" s="308"/>
    </row>
    <row r="172" s="1" customFormat="1" ht="15" customHeight="1">
      <c r="B172" s="285"/>
      <c r="C172" s="260" t="s">
        <v>533</v>
      </c>
      <c r="D172" s="260"/>
      <c r="E172" s="260"/>
      <c r="F172" s="283" t="s">
        <v>534</v>
      </c>
      <c r="G172" s="260"/>
      <c r="H172" s="260" t="s">
        <v>595</v>
      </c>
      <c r="I172" s="260" t="s">
        <v>530</v>
      </c>
      <c r="J172" s="260">
        <v>50</v>
      </c>
      <c r="K172" s="308"/>
    </row>
    <row r="173" s="1" customFormat="1" ht="15" customHeight="1">
      <c r="B173" s="285"/>
      <c r="C173" s="260" t="s">
        <v>536</v>
      </c>
      <c r="D173" s="260"/>
      <c r="E173" s="260"/>
      <c r="F173" s="283" t="s">
        <v>528</v>
      </c>
      <c r="G173" s="260"/>
      <c r="H173" s="260" t="s">
        <v>595</v>
      </c>
      <c r="I173" s="260" t="s">
        <v>538</v>
      </c>
      <c r="J173" s="260"/>
      <c r="K173" s="308"/>
    </row>
    <row r="174" s="1" customFormat="1" ht="15" customHeight="1">
      <c r="B174" s="285"/>
      <c r="C174" s="260" t="s">
        <v>547</v>
      </c>
      <c r="D174" s="260"/>
      <c r="E174" s="260"/>
      <c r="F174" s="283" t="s">
        <v>534</v>
      </c>
      <c r="G174" s="260"/>
      <c r="H174" s="260" t="s">
        <v>595</v>
      </c>
      <c r="I174" s="260" t="s">
        <v>530</v>
      </c>
      <c r="J174" s="260">
        <v>50</v>
      </c>
      <c r="K174" s="308"/>
    </row>
    <row r="175" s="1" customFormat="1" ht="15" customHeight="1">
      <c r="B175" s="285"/>
      <c r="C175" s="260" t="s">
        <v>555</v>
      </c>
      <c r="D175" s="260"/>
      <c r="E175" s="260"/>
      <c r="F175" s="283" t="s">
        <v>534</v>
      </c>
      <c r="G175" s="260"/>
      <c r="H175" s="260" t="s">
        <v>595</v>
      </c>
      <c r="I175" s="260" t="s">
        <v>530</v>
      </c>
      <c r="J175" s="260">
        <v>50</v>
      </c>
      <c r="K175" s="308"/>
    </row>
    <row r="176" s="1" customFormat="1" ht="15" customHeight="1">
      <c r="B176" s="285"/>
      <c r="C176" s="260" t="s">
        <v>553</v>
      </c>
      <c r="D176" s="260"/>
      <c r="E176" s="260"/>
      <c r="F176" s="283" t="s">
        <v>534</v>
      </c>
      <c r="G176" s="260"/>
      <c r="H176" s="260" t="s">
        <v>595</v>
      </c>
      <c r="I176" s="260" t="s">
        <v>530</v>
      </c>
      <c r="J176" s="260">
        <v>50</v>
      </c>
      <c r="K176" s="308"/>
    </row>
    <row r="177" s="1" customFormat="1" ht="15" customHeight="1">
      <c r="B177" s="285"/>
      <c r="C177" s="260" t="s">
        <v>108</v>
      </c>
      <c r="D177" s="260"/>
      <c r="E177" s="260"/>
      <c r="F177" s="283" t="s">
        <v>528</v>
      </c>
      <c r="G177" s="260"/>
      <c r="H177" s="260" t="s">
        <v>596</v>
      </c>
      <c r="I177" s="260" t="s">
        <v>597</v>
      </c>
      <c r="J177" s="260"/>
      <c r="K177" s="308"/>
    </row>
    <row r="178" s="1" customFormat="1" ht="15" customHeight="1">
      <c r="B178" s="285"/>
      <c r="C178" s="260" t="s">
        <v>59</v>
      </c>
      <c r="D178" s="260"/>
      <c r="E178" s="260"/>
      <c r="F178" s="283" t="s">
        <v>528</v>
      </c>
      <c r="G178" s="260"/>
      <c r="H178" s="260" t="s">
        <v>598</v>
      </c>
      <c r="I178" s="260" t="s">
        <v>599</v>
      </c>
      <c r="J178" s="260">
        <v>1</v>
      </c>
      <c r="K178" s="308"/>
    </row>
    <row r="179" s="1" customFormat="1" ht="15" customHeight="1">
      <c r="B179" s="285"/>
      <c r="C179" s="260" t="s">
        <v>55</v>
      </c>
      <c r="D179" s="260"/>
      <c r="E179" s="260"/>
      <c r="F179" s="283" t="s">
        <v>528</v>
      </c>
      <c r="G179" s="260"/>
      <c r="H179" s="260" t="s">
        <v>600</v>
      </c>
      <c r="I179" s="260" t="s">
        <v>530</v>
      </c>
      <c r="J179" s="260">
        <v>20</v>
      </c>
      <c r="K179" s="308"/>
    </row>
    <row r="180" s="1" customFormat="1" ht="15" customHeight="1">
      <c r="B180" s="285"/>
      <c r="C180" s="260" t="s">
        <v>56</v>
      </c>
      <c r="D180" s="260"/>
      <c r="E180" s="260"/>
      <c r="F180" s="283" t="s">
        <v>528</v>
      </c>
      <c r="G180" s="260"/>
      <c r="H180" s="260" t="s">
        <v>601</v>
      </c>
      <c r="I180" s="260" t="s">
        <v>530</v>
      </c>
      <c r="J180" s="260">
        <v>255</v>
      </c>
      <c r="K180" s="308"/>
    </row>
    <row r="181" s="1" customFormat="1" ht="15" customHeight="1">
      <c r="B181" s="285"/>
      <c r="C181" s="260" t="s">
        <v>109</v>
      </c>
      <c r="D181" s="260"/>
      <c r="E181" s="260"/>
      <c r="F181" s="283" t="s">
        <v>528</v>
      </c>
      <c r="G181" s="260"/>
      <c r="H181" s="260" t="s">
        <v>492</v>
      </c>
      <c r="I181" s="260" t="s">
        <v>530</v>
      </c>
      <c r="J181" s="260">
        <v>10</v>
      </c>
      <c r="K181" s="308"/>
    </row>
    <row r="182" s="1" customFormat="1" ht="15" customHeight="1">
      <c r="B182" s="285"/>
      <c r="C182" s="260" t="s">
        <v>110</v>
      </c>
      <c r="D182" s="260"/>
      <c r="E182" s="260"/>
      <c r="F182" s="283" t="s">
        <v>528</v>
      </c>
      <c r="G182" s="260"/>
      <c r="H182" s="260" t="s">
        <v>602</v>
      </c>
      <c r="I182" s="260" t="s">
        <v>563</v>
      </c>
      <c r="J182" s="260"/>
      <c r="K182" s="308"/>
    </row>
    <row r="183" s="1" customFormat="1" ht="15" customHeight="1">
      <c r="B183" s="285"/>
      <c r="C183" s="260" t="s">
        <v>603</v>
      </c>
      <c r="D183" s="260"/>
      <c r="E183" s="260"/>
      <c r="F183" s="283" t="s">
        <v>528</v>
      </c>
      <c r="G183" s="260"/>
      <c r="H183" s="260" t="s">
        <v>604</v>
      </c>
      <c r="I183" s="260" t="s">
        <v>563</v>
      </c>
      <c r="J183" s="260"/>
      <c r="K183" s="308"/>
    </row>
    <row r="184" s="1" customFormat="1" ht="15" customHeight="1">
      <c r="B184" s="285"/>
      <c r="C184" s="260" t="s">
        <v>592</v>
      </c>
      <c r="D184" s="260"/>
      <c r="E184" s="260"/>
      <c r="F184" s="283" t="s">
        <v>528</v>
      </c>
      <c r="G184" s="260"/>
      <c r="H184" s="260" t="s">
        <v>605</v>
      </c>
      <c r="I184" s="260" t="s">
        <v>563</v>
      </c>
      <c r="J184" s="260"/>
      <c r="K184" s="308"/>
    </row>
    <row r="185" s="1" customFormat="1" ht="15" customHeight="1">
      <c r="B185" s="285"/>
      <c r="C185" s="260" t="s">
        <v>112</v>
      </c>
      <c r="D185" s="260"/>
      <c r="E185" s="260"/>
      <c r="F185" s="283" t="s">
        <v>534</v>
      </c>
      <c r="G185" s="260"/>
      <c r="H185" s="260" t="s">
        <v>606</v>
      </c>
      <c r="I185" s="260" t="s">
        <v>530</v>
      </c>
      <c r="J185" s="260">
        <v>50</v>
      </c>
      <c r="K185" s="308"/>
    </row>
    <row r="186" s="1" customFormat="1" ht="15" customHeight="1">
      <c r="B186" s="285"/>
      <c r="C186" s="260" t="s">
        <v>607</v>
      </c>
      <c r="D186" s="260"/>
      <c r="E186" s="260"/>
      <c r="F186" s="283" t="s">
        <v>534</v>
      </c>
      <c r="G186" s="260"/>
      <c r="H186" s="260" t="s">
        <v>608</v>
      </c>
      <c r="I186" s="260" t="s">
        <v>609</v>
      </c>
      <c r="J186" s="260"/>
      <c r="K186" s="308"/>
    </row>
    <row r="187" s="1" customFormat="1" ht="15" customHeight="1">
      <c r="B187" s="285"/>
      <c r="C187" s="260" t="s">
        <v>610</v>
      </c>
      <c r="D187" s="260"/>
      <c r="E187" s="260"/>
      <c r="F187" s="283" t="s">
        <v>534</v>
      </c>
      <c r="G187" s="260"/>
      <c r="H187" s="260" t="s">
        <v>611</v>
      </c>
      <c r="I187" s="260" t="s">
        <v>609</v>
      </c>
      <c r="J187" s="260"/>
      <c r="K187" s="308"/>
    </row>
    <row r="188" s="1" customFormat="1" ht="15" customHeight="1">
      <c r="B188" s="285"/>
      <c r="C188" s="260" t="s">
        <v>612</v>
      </c>
      <c r="D188" s="260"/>
      <c r="E188" s="260"/>
      <c r="F188" s="283" t="s">
        <v>534</v>
      </c>
      <c r="G188" s="260"/>
      <c r="H188" s="260" t="s">
        <v>613</v>
      </c>
      <c r="I188" s="260" t="s">
        <v>609</v>
      </c>
      <c r="J188" s="260"/>
      <c r="K188" s="308"/>
    </row>
    <row r="189" s="1" customFormat="1" ht="15" customHeight="1">
      <c r="B189" s="285"/>
      <c r="C189" s="321" t="s">
        <v>614</v>
      </c>
      <c r="D189" s="260"/>
      <c r="E189" s="260"/>
      <c r="F189" s="283" t="s">
        <v>534</v>
      </c>
      <c r="G189" s="260"/>
      <c r="H189" s="260" t="s">
        <v>615</v>
      </c>
      <c r="I189" s="260" t="s">
        <v>616</v>
      </c>
      <c r="J189" s="322" t="s">
        <v>617</v>
      </c>
      <c r="K189" s="308"/>
    </row>
    <row r="190" s="14" customFormat="1" ht="15" customHeight="1">
      <c r="B190" s="323"/>
      <c r="C190" s="324" t="s">
        <v>618</v>
      </c>
      <c r="D190" s="325"/>
      <c r="E190" s="325"/>
      <c r="F190" s="326" t="s">
        <v>534</v>
      </c>
      <c r="G190" s="325"/>
      <c r="H190" s="325" t="s">
        <v>619</v>
      </c>
      <c r="I190" s="325" t="s">
        <v>616</v>
      </c>
      <c r="J190" s="327" t="s">
        <v>617</v>
      </c>
      <c r="K190" s="328"/>
    </row>
    <row r="191" s="1" customFormat="1" ht="15" customHeight="1">
      <c r="B191" s="285"/>
      <c r="C191" s="321" t="s">
        <v>44</v>
      </c>
      <c r="D191" s="260"/>
      <c r="E191" s="260"/>
      <c r="F191" s="283" t="s">
        <v>528</v>
      </c>
      <c r="G191" s="260"/>
      <c r="H191" s="257" t="s">
        <v>620</v>
      </c>
      <c r="I191" s="260" t="s">
        <v>621</v>
      </c>
      <c r="J191" s="260"/>
      <c r="K191" s="308"/>
    </row>
    <row r="192" s="1" customFormat="1" ht="15" customHeight="1">
      <c r="B192" s="285"/>
      <c r="C192" s="321" t="s">
        <v>622</v>
      </c>
      <c r="D192" s="260"/>
      <c r="E192" s="260"/>
      <c r="F192" s="283" t="s">
        <v>528</v>
      </c>
      <c r="G192" s="260"/>
      <c r="H192" s="260" t="s">
        <v>623</v>
      </c>
      <c r="I192" s="260" t="s">
        <v>563</v>
      </c>
      <c r="J192" s="260"/>
      <c r="K192" s="308"/>
    </row>
    <row r="193" s="1" customFormat="1" ht="15" customHeight="1">
      <c r="B193" s="285"/>
      <c r="C193" s="321" t="s">
        <v>624</v>
      </c>
      <c r="D193" s="260"/>
      <c r="E193" s="260"/>
      <c r="F193" s="283" t="s">
        <v>528</v>
      </c>
      <c r="G193" s="260"/>
      <c r="H193" s="260" t="s">
        <v>625</v>
      </c>
      <c r="I193" s="260" t="s">
        <v>563</v>
      </c>
      <c r="J193" s="260"/>
      <c r="K193" s="308"/>
    </row>
    <row r="194" s="1" customFormat="1" ht="15" customHeight="1">
      <c r="B194" s="285"/>
      <c r="C194" s="321" t="s">
        <v>626</v>
      </c>
      <c r="D194" s="260"/>
      <c r="E194" s="260"/>
      <c r="F194" s="283" t="s">
        <v>534</v>
      </c>
      <c r="G194" s="260"/>
      <c r="H194" s="260" t="s">
        <v>627</v>
      </c>
      <c r="I194" s="260" t="s">
        <v>563</v>
      </c>
      <c r="J194" s="260"/>
      <c r="K194" s="308"/>
    </row>
    <row r="195" s="1" customFormat="1" ht="15" customHeight="1">
      <c r="B195" s="314"/>
      <c r="C195" s="329"/>
      <c r="D195" s="294"/>
      <c r="E195" s="294"/>
      <c r="F195" s="294"/>
      <c r="G195" s="294"/>
      <c r="H195" s="294"/>
      <c r="I195" s="294"/>
      <c r="J195" s="294"/>
      <c r="K195" s="315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96"/>
      <c r="C197" s="306"/>
      <c r="D197" s="306"/>
      <c r="E197" s="306"/>
      <c r="F197" s="316"/>
      <c r="G197" s="306"/>
      <c r="H197" s="306"/>
      <c r="I197" s="306"/>
      <c r="J197" s="306"/>
      <c r="K197" s="296"/>
    </row>
    <row r="198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="1" customFormat="1" ht="13.5">
      <c r="B199" s="247"/>
      <c r="C199" s="248"/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1">
      <c r="B200" s="250"/>
      <c r="C200" s="251" t="s">
        <v>628</v>
      </c>
      <c r="D200" s="251"/>
      <c r="E200" s="251"/>
      <c r="F200" s="251"/>
      <c r="G200" s="251"/>
      <c r="H200" s="251"/>
      <c r="I200" s="251"/>
      <c r="J200" s="251"/>
      <c r="K200" s="252"/>
    </row>
    <row r="201" s="1" customFormat="1" ht="25.5" customHeight="1">
      <c r="B201" s="250"/>
      <c r="C201" s="330" t="s">
        <v>629</v>
      </c>
      <c r="D201" s="330"/>
      <c r="E201" s="330"/>
      <c r="F201" s="330" t="s">
        <v>630</v>
      </c>
      <c r="G201" s="331"/>
      <c r="H201" s="330" t="s">
        <v>631</v>
      </c>
      <c r="I201" s="330"/>
      <c r="J201" s="330"/>
      <c r="K201" s="252"/>
    </row>
    <row r="202" s="1" customFormat="1" ht="5.25" customHeight="1">
      <c r="B202" s="285"/>
      <c r="C202" s="280"/>
      <c r="D202" s="280"/>
      <c r="E202" s="280"/>
      <c r="F202" s="280"/>
      <c r="G202" s="306"/>
      <c r="H202" s="280"/>
      <c r="I202" s="280"/>
      <c r="J202" s="280"/>
      <c r="K202" s="308"/>
    </row>
    <row r="203" s="1" customFormat="1" ht="15" customHeight="1">
      <c r="B203" s="285"/>
      <c r="C203" s="260" t="s">
        <v>621</v>
      </c>
      <c r="D203" s="260"/>
      <c r="E203" s="260"/>
      <c r="F203" s="283" t="s">
        <v>45</v>
      </c>
      <c r="G203" s="260"/>
      <c r="H203" s="260" t="s">
        <v>632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46</v>
      </c>
      <c r="G204" s="260"/>
      <c r="H204" s="260" t="s">
        <v>633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49</v>
      </c>
      <c r="G205" s="260"/>
      <c r="H205" s="260" t="s">
        <v>634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47</v>
      </c>
      <c r="G206" s="260"/>
      <c r="H206" s="260" t="s">
        <v>635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 t="s">
        <v>48</v>
      </c>
      <c r="G207" s="260"/>
      <c r="H207" s="260" t="s">
        <v>636</v>
      </c>
      <c r="I207" s="260"/>
      <c r="J207" s="260"/>
      <c r="K207" s="308"/>
    </row>
    <row r="208" s="1" customFormat="1" ht="15" customHeight="1">
      <c r="B208" s="285"/>
      <c r="C208" s="260"/>
      <c r="D208" s="260"/>
      <c r="E208" s="260"/>
      <c r="F208" s="283"/>
      <c r="G208" s="260"/>
      <c r="H208" s="260"/>
      <c r="I208" s="260"/>
      <c r="J208" s="260"/>
      <c r="K208" s="308"/>
    </row>
    <row r="209" s="1" customFormat="1" ht="15" customHeight="1">
      <c r="B209" s="285"/>
      <c r="C209" s="260" t="s">
        <v>575</v>
      </c>
      <c r="D209" s="260"/>
      <c r="E209" s="260"/>
      <c r="F209" s="283" t="s">
        <v>81</v>
      </c>
      <c r="G209" s="260"/>
      <c r="H209" s="260" t="s">
        <v>637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471</v>
      </c>
      <c r="G210" s="260"/>
      <c r="H210" s="260" t="s">
        <v>472</v>
      </c>
      <c r="I210" s="260"/>
      <c r="J210" s="260"/>
      <c r="K210" s="308"/>
    </row>
    <row r="211" s="1" customFormat="1" ht="15" customHeight="1">
      <c r="B211" s="285"/>
      <c r="C211" s="260"/>
      <c r="D211" s="260"/>
      <c r="E211" s="260"/>
      <c r="F211" s="283" t="s">
        <v>469</v>
      </c>
      <c r="G211" s="260"/>
      <c r="H211" s="260" t="s">
        <v>638</v>
      </c>
      <c r="I211" s="260"/>
      <c r="J211" s="260"/>
      <c r="K211" s="308"/>
    </row>
    <row r="212" s="1" customFormat="1" ht="15" customHeight="1">
      <c r="B212" s="332"/>
      <c r="C212" s="260"/>
      <c r="D212" s="260"/>
      <c r="E212" s="260"/>
      <c r="F212" s="283" t="s">
        <v>93</v>
      </c>
      <c r="G212" s="321"/>
      <c r="H212" s="312" t="s">
        <v>473</v>
      </c>
      <c r="I212" s="312"/>
      <c r="J212" s="312"/>
      <c r="K212" s="333"/>
    </row>
    <row r="213" s="1" customFormat="1" ht="15" customHeight="1">
      <c r="B213" s="332"/>
      <c r="C213" s="260"/>
      <c r="D213" s="260"/>
      <c r="E213" s="260"/>
      <c r="F213" s="283" t="s">
        <v>474</v>
      </c>
      <c r="G213" s="321"/>
      <c r="H213" s="312" t="s">
        <v>446</v>
      </c>
      <c r="I213" s="312"/>
      <c r="J213" s="312"/>
      <c r="K213" s="333"/>
    </row>
    <row r="214" s="1" customFormat="1" ht="15" customHeight="1">
      <c r="B214" s="332"/>
      <c r="C214" s="260"/>
      <c r="D214" s="260"/>
      <c r="E214" s="260"/>
      <c r="F214" s="283"/>
      <c r="G214" s="321"/>
      <c r="H214" s="312"/>
      <c r="I214" s="312"/>
      <c r="J214" s="312"/>
      <c r="K214" s="333"/>
    </row>
    <row r="215" s="1" customFormat="1" ht="15" customHeight="1">
      <c r="B215" s="332"/>
      <c r="C215" s="260" t="s">
        <v>599</v>
      </c>
      <c r="D215" s="260"/>
      <c r="E215" s="260"/>
      <c r="F215" s="283">
        <v>1</v>
      </c>
      <c r="G215" s="321"/>
      <c r="H215" s="312" t="s">
        <v>639</v>
      </c>
      <c r="I215" s="312"/>
      <c r="J215" s="312"/>
      <c r="K215" s="333"/>
    </row>
    <row r="216" s="1" customFormat="1" ht="15" customHeight="1">
      <c r="B216" s="332"/>
      <c r="C216" s="260"/>
      <c r="D216" s="260"/>
      <c r="E216" s="260"/>
      <c r="F216" s="283">
        <v>2</v>
      </c>
      <c r="G216" s="321"/>
      <c r="H216" s="312" t="s">
        <v>640</v>
      </c>
      <c r="I216" s="312"/>
      <c r="J216" s="312"/>
      <c r="K216" s="333"/>
    </row>
    <row r="217" s="1" customFormat="1" ht="15" customHeight="1">
      <c r="B217" s="332"/>
      <c r="C217" s="260"/>
      <c r="D217" s="260"/>
      <c r="E217" s="260"/>
      <c r="F217" s="283">
        <v>3</v>
      </c>
      <c r="G217" s="321"/>
      <c r="H217" s="312" t="s">
        <v>641</v>
      </c>
      <c r="I217" s="312"/>
      <c r="J217" s="312"/>
      <c r="K217" s="333"/>
    </row>
    <row r="218" s="1" customFormat="1" ht="15" customHeight="1">
      <c r="B218" s="332"/>
      <c r="C218" s="260"/>
      <c r="D218" s="260"/>
      <c r="E218" s="260"/>
      <c r="F218" s="283">
        <v>4</v>
      </c>
      <c r="G218" s="321"/>
      <c r="H218" s="312" t="s">
        <v>642</v>
      </c>
      <c r="I218" s="312"/>
      <c r="J218" s="312"/>
      <c r="K218" s="333"/>
    </row>
    <row r="219" s="1" customFormat="1" ht="12.75" customHeight="1">
      <c r="B219" s="334"/>
      <c r="C219" s="335"/>
      <c r="D219" s="335"/>
      <c r="E219" s="335"/>
      <c r="F219" s="335"/>
      <c r="G219" s="335"/>
      <c r="H219" s="335"/>
      <c r="I219" s="335"/>
      <c r="J219" s="335"/>
      <c r="K219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Kučera Jaroslav Ing.</dc:creator>
  <cp:lastModifiedBy>Kučera Jaroslav Ing.</cp:lastModifiedBy>
  <dcterms:created xsi:type="dcterms:W3CDTF">2024-09-03T08:15:57Z</dcterms:created>
  <dcterms:modified xsi:type="dcterms:W3CDTF">2024-09-03T08:16:01Z</dcterms:modified>
</cp:coreProperties>
</file>